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資料儲存\海洋碳匯\"/>
    </mc:Choice>
  </mc:AlternateContent>
  <xr:revisionPtr revIDLastSave="0" documentId="13_ncr:1_{2B626C86-BF45-4357-A190-68AE4A8C0790}" xr6:coauthVersionLast="47" xr6:coauthVersionMax="47" xr10:uidLastSave="{00000000-0000-0000-0000-000000000000}"/>
  <bookViews>
    <workbookView xWindow="28800" yWindow="735" windowWidth="29145" windowHeight="15465" tabRatio="642" xr2:uid="{00000000-000D-0000-FFFF-FFFF00000000}"/>
  </bookViews>
  <sheets>
    <sheet name="海草床樣板" sheetId="4" r:id="rId1"/>
    <sheet name="海草床樣板範例(含碳儲量計算過程)" sheetId="1" r:id="rId2"/>
    <sheet name="海草床欄位格式說明" sheetId="3" r:id="rId3"/>
    <sheet name="座標參考系統" sheetId="2" state="hidden" r:id="rId4"/>
  </sheets>
  <definedNames>
    <definedName name="_xlnm._FilterDatabase" localSheetId="0" hidden="1">海草床樣板!$A$2:$BM$139</definedName>
    <definedName name="_xlnm._FilterDatabase" localSheetId="1" hidden="1">'海草床樣板範例(含碳儲量計算過程)'!$A$1:$BP$100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4" l="1"/>
  <c r="I3" i="4"/>
  <c r="BW3" i="1"/>
  <c r="BP3" i="1"/>
  <c r="BO4" i="1"/>
  <c r="BN4" i="1"/>
  <c r="BM3" i="1"/>
  <c r="I4" i="1"/>
  <c r="I3" i="1"/>
  <c r="BI5" i="1"/>
  <c r="BI3" i="1"/>
  <c r="BN3" i="1"/>
  <c r="AF10" i="1"/>
  <c r="BJ3" i="1"/>
  <c r="BO3" i="1"/>
  <c r="BI4" i="1"/>
  <c r="BJ4" i="1"/>
  <c r="BJ5" i="1"/>
  <c r="BN5" i="1"/>
  <c r="BO5" i="1"/>
  <c r="AC3" i="1"/>
  <c r="BM5" i="1"/>
  <c r="AC13" i="1"/>
  <c r="AD13" i="1"/>
  <c r="X13" i="1"/>
  <c r="W13" i="1"/>
  <c r="AC12" i="1"/>
  <c r="AD12" i="1"/>
  <c r="X12" i="1"/>
  <c r="W12" i="1"/>
  <c r="AC11" i="1"/>
  <c r="AD11" i="1"/>
  <c r="X11" i="1"/>
  <c r="W11" i="1"/>
  <c r="AC10" i="1"/>
  <c r="AD10" i="1"/>
  <c r="X10" i="1"/>
  <c r="W10" i="1"/>
  <c r="AC9" i="1"/>
  <c r="AD9" i="1"/>
  <c r="X9" i="1"/>
  <c r="W9" i="1"/>
  <c r="AC8" i="1"/>
  <c r="AD8" i="1"/>
  <c r="X8" i="1"/>
  <c r="W8" i="1"/>
  <c r="AC5" i="1"/>
  <c r="AD5" i="1"/>
  <c r="AE5" i="1"/>
  <c r="X5" i="1"/>
  <c r="W5" i="1"/>
  <c r="AC4" i="1"/>
  <c r="AD4" i="1"/>
  <c r="AE4" i="1"/>
  <c r="X4" i="1"/>
  <c r="W4" i="1"/>
  <c r="AE3" i="1"/>
  <c r="AF3" i="1"/>
  <c r="X3" i="1"/>
  <c r="W3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AE8" i="1"/>
  <c r="AE12" i="1"/>
  <c r="AF12" i="1"/>
  <c r="AG12" i="1"/>
  <c r="AF5" i="1"/>
  <c r="AG5" i="1"/>
  <c r="AE10" i="1"/>
  <c r="AF8" i="1"/>
  <c r="AG8" i="1"/>
  <c r="AG3" i="1"/>
  <c r="AF4" i="1"/>
  <c r="AG4" i="1"/>
  <c r="J4" i="1"/>
  <c r="J5" i="1"/>
  <c r="J6" i="1"/>
  <c r="J7" i="1"/>
  <c r="I5" i="1"/>
  <c r="I6" i="1"/>
  <c r="I7" i="1"/>
  <c r="J3" i="1"/>
  <c r="AG10" i="1"/>
</calcChain>
</file>

<file path=xl/sharedStrings.xml><?xml version="1.0" encoding="utf-8"?>
<sst xmlns="http://schemas.openxmlformats.org/spreadsheetml/2006/main" count="780" uniqueCount="497">
  <si>
    <t>Wetland</t>
  </si>
  <si>
    <t>Wl_type</t>
  </si>
  <si>
    <t>Eventdate</t>
    <phoneticPr fontId="2" type="noConversion"/>
  </si>
  <si>
    <t>Eventtime</t>
    <phoneticPr fontId="2" type="noConversion"/>
  </si>
  <si>
    <t>Gcs</t>
    <phoneticPr fontId="2" type="noConversion"/>
  </si>
  <si>
    <t>Longitude</t>
  </si>
  <si>
    <t>Latitude</t>
  </si>
  <si>
    <t>Inv_method</t>
    <phoneticPr fontId="2" type="noConversion"/>
  </si>
  <si>
    <t>Tools</t>
    <phoneticPr fontId="2" type="noConversion"/>
  </si>
  <si>
    <t>Investigator</t>
    <phoneticPr fontId="2" type="noConversion"/>
  </si>
  <si>
    <t>Area</t>
    <phoneticPr fontId="3" type="noConversion"/>
  </si>
  <si>
    <t>Note</t>
    <phoneticPr fontId="2" type="noConversion"/>
  </si>
  <si>
    <t>S_name</t>
  </si>
  <si>
    <t>Repeat</t>
    <phoneticPr fontId="2" type="noConversion"/>
  </si>
  <si>
    <t>Soil_layer_depth</t>
    <phoneticPr fontId="2" type="noConversion"/>
  </si>
  <si>
    <t>Soil_depth</t>
    <phoneticPr fontId="2" type="noConversion"/>
  </si>
  <si>
    <t>Vegetation</t>
    <phoneticPr fontId="2" type="noConversion"/>
  </si>
  <si>
    <t>Fresh_soil_weight</t>
    <phoneticPr fontId="3" type="noConversion"/>
  </si>
  <si>
    <t>Mud_content</t>
    <phoneticPr fontId="2" type="noConversion"/>
  </si>
  <si>
    <t>Moisture</t>
  </si>
  <si>
    <t>Soil_volume</t>
  </si>
  <si>
    <t>Soil_density</t>
  </si>
  <si>
    <t>Sc_percent</t>
    <phoneticPr fontId="2" type="noConversion"/>
  </si>
  <si>
    <t>Sc</t>
    <phoneticPr fontId="2" type="noConversion"/>
  </si>
  <si>
    <t>Sc_layers</t>
    <phoneticPr fontId="2" type="noConversion"/>
  </si>
  <si>
    <t>Ec_us</t>
    <phoneticPr fontId="2" type="noConversion"/>
  </si>
  <si>
    <t>Redox_potential</t>
    <phoneticPr fontId="2" type="noConversion"/>
  </si>
  <si>
    <t>Salinity</t>
    <phoneticPr fontId="2" type="noConversion"/>
  </si>
  <si>
    <t>No3_n</t>
    <phoneticPr fontId="2" type="noConversion"/>
  </si>
  <si>
    <t>Phosphate</t>
    <phoneticPr fontId="2" type="noConversion"/>
  </si>
  <si>
    <t>Soil_ph</t>
    <phoneticPr fontId="2" type="noConversion"/>
  </si>
  <si>
    <t>Soil_temp</t>
    <phoneticPr fontId="2" type="noConversion"/>
  </si>
  <si>
    <t>Family</t>
    <phoneticPr fontId="2" type="noConversion"/>
  </si>
  <si>
    <t>Species_name</t>
    <phoneticPr fontId="2" type="noConversion"/>
  </si>
  <si>
    <t>Abv_biomass</t>
    <phoneticPr fontId="3" type="noConversion"/>
  </si>
  <si>
    <t>Below_biomass</t>
    <phoneticPr fontId="3" type="noConversion"/>
  </si>
  <si>
    <t>Abv_bc_percent</t>
    <phoneticPr fontId="2" type="noConversion"/>
  </si>
  <si>
    <t>Below_bc_percent</t>
    <phoneticPr fontId="2" type="noConversion"/>
  </si>
  <si>
    <t>Abv_bc</t>
    <phoneticPr fontId="2" type="noConversion"/>
  </si>
  <si>
    <t>Below_bc</t>
    <phoneticPr fontId="2" type="noConversion"/>
  </si>
  <si>
    <t>Biomass_area</t>
  </si>
  <si>
    <t>Quantity</t>
    <phoneticPr fontId="3" type="noConversion"/>
  </si>
  <si>
    <t>Q_per_unit_area</t>
    <phoneticPr fontId="2" type="noConversion"/>
  </si>
  <si>
    <r>
      <rPr>
        <sz val="12"/>
        <rFont val="標楷體"/>
        <family val="4"/>
        <charset val="136"/>
      </rPr>
      <t>調查方法</t>
    </r>
  </si>
  <si>
    <r>
      <rPr>
        <sz val="12"/>
        <rFont val="標楷體"/>
        <family val="4"/>
        <charset val="136"/>
      </rPr>
      <t>採樣器材及方法</t>
    </r>
    <phoneticPr fontId="2" type="noConversion"/>
  </si>
  <si>
    <r>
      <rPr>
        <sz val="12"/>
        <rFont val="標楷體"/>
        <family val="4"/>
        <charset val="136"/>
      </rPr>
      <t>含土率</t>
    </r>
    <phoneticPr fontId="3" type="noConversion"/>
  </si>
  <si>
    <r>
      <rPr>
        <sz val="12"/>
        <rFont val="標楷體"/>
        <family val="4"/>
        <charset val="136"/>
      </rPr>
      <t>含水率</t>
    </r>
    <phoneticPr fontId="3" type="noConversion"/>
  </si>
  <si>
    <r>
      <rPr>
        <sz val="12"/>
        <rFont val="標楷體"/>
        <family val="4"/>
        <charset val="136"/>
      </rPr>
      <t>有機碳含量</t>
    </r>
    <r>
      <rPr>
        <sz val="12"/>
        <rFont val="Times New Roman"/>
        <family val="1"/>
      </rPr>
      <t>(%)</t>
    </r>
    <phoneticPr fontId="3" type="noConversion"/>
  </si>
  <si>
    <r>
      <rPr>
        <sz val="12"/>
        <rFont val="標楷體"/>
        <family val="4"/>
        <charset val="136"/>
      </rPr>
      <t>有機碳含量</t>
    </r>
    <r>
      <rPr>
        <sz val="12"/>
        <rFont val="Times New Roman"/>
        <family val="1"/>
      </rPr>
      <t>(mg g⁻¹)</t>
    </r>
    <phoneticPr fontId="3" type="noConversion"/>
  </si>
  <si>
    <r>
      <rPr>
        <sz val="12"/>
        <rFont val="標楷體"/>
        <family val="4"/>
        <charset val="136"/>
      </rPr>
      <t>導電度</t>
    </r>
    <r>
      <rPr>
        <sz val="12"/>
        <rFont val="Times New Roman"/>
        <family val="1"/>
      </rPr>
      <t>(μS/cm)</t>
    </r>
    <phoneticPr fontId="2" type="noConversion"/>
  </si>
  <si>
    <r>
      <rPr>
        <sz val="12"/>
        <rFont val="標楷體"/>
        <family val="4"/>
        <charset val="136"/>
      </rPr>
      <t>氧化還原電位</t>
    </r>
    <r>
      <rPr>
        <sz val="12"/>
        <rFont val="Times New Roman"/>
        <family val="1"/>
      </rPr>
      <t>(mV)</t>
    </r>
    <phoneticPr fontId="2" type="noConversion"/>
  </si>
  <si>
    <r>
      <rPr>
        <sz val="12"/>
        <rFont val="標楷體"/>
        <family val="4"/>
        <charset val="136"/>
      </rPr>
      <t>鹽度</t>
    </r>
    <r>
      <rPr>
        <sz val="12"/>
        <rFont val="Times New Roman"/>
        <family val="1"/>
      </rPr>
      <t>(psu)</t>
    </r>
    <phoneticPr fontId="3" type="noConversion"/>
  </si>
  <si>
    <r>
      <rPr>
        <sz val="12"/>
        <rFont val="標楷體"/>
        <family val="4"/>
        <charset val="136"/>
      </rPr>
      <t>物種俗名</t>
    </r>
    <phoneticPr fontId="3" type="noConversion"/>
  </si>
  <si>
    <r>
      <rPr>
        <sz val="12"/>
        <rFont val="標楷體"/>
        <family val="4"/>
        <charset val="136"/>
      </rPr>
      <t>物種學名</t>
    </r>
    <phoneticPr fontId="3" type="noConversion"/>
  </si>
  <si>
    <r>
      <rPr>
        <sz val="12"/>
        <rFont val="標楷體"/>
        <family val="4"/>
        <charset val="136"/>
      </rPr>
      <t>地上部生物含碳量</t>
    </r>
    <r>
      <rPr>
        <sz val="12"/>
        <rFont val="Times New Roman"/>
        <family val="1"/>
      </rPr>
      <t>(%)</t>
    </r>
    <phoneticPr fontId="3" type="noConversion"/>
  </si>
  <si>
    <r>
      <rPr>
        <sz val="12"/>
        <rFont val="標楷體"/>
        <family val="4"/>
        <charset val="136"/>
      </rPr>
      <t>地下部生物含碳量</t>
    </r>
    <r>
      <rPr>
        <sz val="12"/>
        <rFont val="Times New Roman"/>
        <family val="1"/>
      </rPr>
      <t>(%)</t>
    </r>
    <phoneticPr fontId="3" type="noConversion"/>
  </si>
  <si>
    <r>
      <rPr>
        <sz val="12"/>
        <rFont val="標楷體"/>
        <family val="4"/>
        <charset val="136"/>
      </rPr>
      <t>生物量取樣面積</t>
    </r>
    <r>
      <rPr>
        <sz val="12"/>
        <rFont val="Times New Roman"/>
        <family val="1"/>
      </rPr>
      <t>(m²)</t>
    </r>
    <phoneticPr fontId="3" type="noConversion"/>
  </si>
  <si>
    <r>
      <rPr>
        <sz val="12"/>
        <rFont val="標楷體"/>
        <family val="4"/>
        <charset val="136"/>
      </rPr>
      <t>數量</t>
    </r>
    <phoneticPr fontId="3" type="noConversion"/>
  </si>
  <si>
    <r>
      <rPr>
        <sz val="12"/>
        <rFont val="標楷體"/>
        <family val="4"/>
        <charset val="136"/>
      </rPr>
      <t>單位面積株數</t>
    </r>
    <phoneticPr fontId="3" type="noConversion"/>
  </si>
  <si>
    <t>WGS84</t>
    <phoneticPr fontId="2" type="noConversion"/>
  </si>
  <si>
    <t>WGS84(DMS)</t>
    <phoneticPr fontId="2" type="noConversion"/>
  </si>
  <si>
    <t>TWD97</t>
    <phoneticPr fontId="2" type="noConversion"/>
  </si>
  <si>
    <t>TWD97(TM2)</t>
    <phoneticPr fontId="2" type="noConversion"/>
  </si>
  <si>
    <t>TWD97(DMS)</t>
    <phoneticPr fontId="2" type="noConversion"/>
  </si>
  <si>
    <t>ESPG4326</t>
    <phoneticPr fontId="2" type="noConversion"/>
  </si>
  <si>
    <t>ESPG4326(DMS)</t>
    <phoneticPr fontId="2" type="noConversion"/>
  </si>
  <si>
    <t>ESPG3826</t>
    <phoneticPr fontId="2" type="noConversion"/>
  </si>
  <si>
    <t>ESPG3826(DMS)</t>
    <phoneticPr fontId="2" type="noConversion"/>
  </si>
  <si>
    <t>ESPG3826(TM2)</t>
    <phoneticPr fontId="2" type="noConversion"/>
  </si>
  <si>
    <t>Others</t>
    <phoneticPr fontId="2" type="noConversion"/>
  </si>
  <si>
    <t>中文名稱</t>
    <phoneticPr fontId="2" type="noConversion"/>
  </si>
  <si>
    <t>濕地名稱</t>
    <phoneticPr fontId="3" type="noConversion"/>
  </si>
  <si>
    <t>主要濕地類型</t>
    <phoneticPr fontId="2" type="noConversion"/>
  </si>
  <si>
    <t>調查日期</t>
    <phoneticPr fontId="3" type="noConversion"/>
  </si>
  <si>
    <t>調查時間</t>
    <phoneticPr fontId="2" type="noConversion"/>
  </si>
  <si>
    <t>坐標參考系統</t>
    <phoneticPr fontId="2" type="noConversion"/>
  </si>
  <si>
    <t>X座標(經度)</t>
    <phoneticPr fontId="2" type="noConversion"/>
  </si>
  <si>
    <t>Y座標(緯度)</t>
    <phoneticPr fontId="2" type="noConversion"/>
  </si>
  <si>
    <t>調查方法</t>
  </si>
  <si>
    <t>採樣器材及方法</t>
    <phoneticPr fontId="2" type="noConversion"/>
  </si>
  <si>
    <t>紀錄者</t>
    <phoneticPr fontId="2" type="noConversion"/>
  </si>
  <si>
    <t>樣區名稱</t>
    <phoneticPr fontId="3" type="noConversion"/>
  </si>
  <si>
    <t>重複</t>
    <phoneticPr fontId="3" type="noConversion"/>
  </si>
  <si>
    <t>土壤分層深度(依照深度分層)</t>
    <phoneticPr fontId="3" type="noConversion"/>
  </si>
  <si>
    <t>土壤深度(cm)</t>
    <phoneticPr fontId="3" type="noConversion"/>
  </si>
  <si>
    <t>植被</t>
    <phoneticPr fontId="3" type="noConversion"/>
  </si>
  <si>
    <t>鮮土重(g)</t>
    <phoneticPr fontId="3" type="noConversion"/>
  </si>
  <si>
    <t>含土率</t>
    <phoneticPr fontId="3" type="noConversion"/>
  </si>
  <si>
    <t>含水率</t>
    <phoneticPr fontId="3" type="noConversion"/>
  </si>
  <si>
    <t>採土體積(cm³)</t>
    <phoneticPr fontId="3" type="noConversion"/>
  </si>
  <si>
    <t>土壤密度(g/cm³)</t>
    <phoneticPr fontId="3" type="noConversion"/>
  </si>
  <si>
    <t>有機碳含量(%)</t>
    <phoneticPr fontId="3" type="noConversion"/>
  </si>
  <si>
    <r>
      <t>導電度(</t>
    </r>
    <r>
      <rPr>
        <b/>
        <sz val="12"/>
        <rFont val="Calibri"/>
        <family val="4"/>
        <charset val="161"/>
      </rPr>
      <t>μ</t>
    </r>
    <r>
      <rPr>
        <b/>
        <sz val="12"/>
        <rFont val="標楷體"/>
        <family val="4"/>
        <charset val="136"/>
      </rPr>
      <t>S/cm)</t>
    </r>
    <phoneticPr fontId="2" type="noConversion"/>
  </si>
  <si>
    <t>氧化還原電位(mV)</t>
    <phoneticPr fontId="2" type="noConversion"/>
  </si>
  <si>
    <t>鹽度(psu)</t>
    <phoneticPr fontId="3" type="noConversion"/>
  </si>
  <si>
    <t>土溫(°C)</t>
    <phoneticPr fontId="2" type="noConversion"/>
  </si>
  <si>
    <t>物種俗名</t>
    <phoneticPr fontId="3" type="noConversion"/>
  </si>
  <si>
    <t>物種學名</t>
    <phoneticPr fontId="3" type="noConversion"/>
  </si>
  <si>
    <t>地上部生物含碳量(%)</t>
    <phoneticPr fontId="3" type="noConversion"/>
  </si>
  <si>
    <t>地下部生物含碳量(%)</t>
    <phoneticPr fontId="3" type="noConversion"/>
  </si>
  <si>
    <t>生物量取樣面積(m²)</t>
    <phoneticPr fontId="3" type="noConversion"/>
  </si>
  <si>
    <t>數量</t>
    <phoneticPr fontId="3" type="noConversion"/>
  </si>
  <si>
    <t>單位面積株數</t>
    <phoneticPr fontId="3" type="noConversion"/>
  </si>
  <si>
    <t>備註</t>
  </si>
  <si>
    <t>英文名稱</t>
    <phoneticPr fontId="2" type="noConversion"/>
  </si>
  <si>
    <t>Wetland</t>
    <phoneticPr fontId="3" type="noConversion"/>
  </si>
  <si>
    <t>Wetland TYPE</t>
  </si>
  <si>
    <t>eventDate</t>
    <phoneticPr fontId="3" type="noConversion"/>
  </si>
  <si>
    <t>eventTime</t>
    <phoneticPr fontId="2" type="noConversion"/>
  </si>
  <si>
    <t>Geographic coordinate system</t>
    <phoneticPr fontId="2" type="noConversion"/>
  </si>
  <si>
    <t>longitude_data</t>
    <phoneticPr fontId="2" type="noConversion"/>
  </si>
  <si>
    <t>latitude_data</t>
    <phoneticPr fontId="2" type="noConversion"/>
  </si>
  <si>
    <t>Investigation Method</t>
  </si>
  <si>
    <t>tools</t>
    <phoneticPr fontId="2" type="noConversion"/>
  </si>
  <si>
    <t>S_Name</t>
    <phoneticPr fontId="3" type="noConversion"/>
  </si>
  <si>
    <t>Soil Layer Depth</t>
    <phoneticPr fontId="3" type="noConversion"/>
  </si>
  <si>
    <t>Soil Depth</t>
    <phoneticPr fontId="3" type="noConversion"/>
  </si>
  <si>
    <t>fresh soil weight</t>
    <phoneticPr fontId="3" type="noConversion"/>
  </si>
  <si>
    <t>Mud Content</t>
    <phoneticPr fontId="2" type="noConversion"/>
  </si>
  <si>
    <t>Soil Moisture Content</t>
    <phoneticPr fontId="2" type="noConversion"/>
  </si>
  <si>
    <t>soil volume</t>
    <phoneticPr fontId="3" type="noConversion"/>
  </si>
  <si>
    <t>Soil Density</t>
    <phoneticPr fontId="3" type="noConversion"/>
  </si>
  <si>
    <t>organic carbon concentration percentage</t>
    <phoneticPr fontId="3" type="noConversion"/>
  </si>
  <si>
    <t>organic carbon concentration</t>
    <phoneticPr fontId="3" type="noConversion"/>
  </si>
  <si>
    <t>soil carbon concentration in layers</t>
    <phoneticPr fontId="2" type="noConversion"/>
  </si>
  <si>
    <t>EC_us</t>
    <phoneticPr fontId="2" type="noConversion"/>
  </si>
  <si>
    <t>Salinity</t>
  </si>
  <si>
    <t>NO3_N</t>
    <phoneticPr fontId="2" type="noConversion"/>
  </si>
  <si>
    <t>phosphate</t>
  </si>
  <si>
    <t>Soil pH</t>
    <phoneticPr fontId="2" type="noConversion"/>
  </si>
  <si>
    <t>Soil Temperature</t>
    <phoneticPr fontId="2" type="noConversion"/>
  </si>
  <si>
    <t>scientific name</t>
    <phoneticPr fontId="3" type="noConversion"/>
  </si>
  <si>
    <t>Aboveground Biomass</t>
    <phoneticPr fontId="3" type="noConversion"/>
  </si>
  <si>
    <t>Belowground Biomass</t>
    <phoneticPr fontId="3" type="noConversion"/>
  </si>
  <si>
    <t>Carbon Content of Organism_ABB</t>
    <phoneticPr fontId="3" type="noConversion"/>
  </si>
  <si>
    <t>Carbon Content of Organism_BBB</t>
    <phoneticPr fontId="3" type="noConversion"/>
  </si>
  <si>
    <t>Biomass area</t>
    <phoneticPr fontId="3" type="noConversion"/>
  </si>
  <si>
    <t>quantity</t>
    <phoneticPr fontId="3" type="noConversion"/>
  </si>
  <si>
    <t>Quantity per unit area</t>
  </si>
  <si>
    <t>NOTE</t>
  </si>
  <si>
    <t xml:space="preserve"> 資料庫名稱</t>
    <phoneticPr fontId="2" type="noConversion"/>
  </si>
  <si>
    <t>Vegetation</t>
    <phoneticPr fontId="3" type="noConversion"/>
  </si>
  <si>
    <t>Sc_ percent</t>
    <phoneticPr fontId="2" type="noConversion"/>
  </si>
  <si>
    <t>Ec_us</t>
  </si>
  <si>
    <t>說明</t>
    <phoneticPr fontId="2" type="noConversion"/>
  </si>
  <si>
    <t>若座標參考系統選擇度分秒格式，此處會自動轉換。</t>
    <phoneticPr fontId="2" type="noConversion"/>
  </si>
  <si>
    <t>採樣使用工具及方法說明。</t>
  </si>
  <si>
    <t>調查濕地總面積。</t>
  </si>
  <si>
    <t>依該次採樣土壤分層標示。
如：0~2、2~5、5~10</t>
    <phoneticPr fontId="2" type="noConversion"/>
  </si>
  <si>
    <t>採樣土壤分層深度(公分)。
如：2、3、5</t>
    <phoneticPr fontId="2" type="noConversion"/>
  </si>
  <si>
    <t>土壤調查區上的植物種類。</t>
    <phoneticPr fontId="2" type="noConversion"/>
  </si>
  <si>
    <t>採樣土壤重量。</t>
    <phoneticPr fontId="2" type="noConversion"/>
  </si>
  <si>
    <t>採樣土壤體積。</t>
    <phoneticPr fontId="2" type="noConversion"/>
  </si>
  <si>
    <t>土壤中有機碳含量占比。</t>
    <phoneticPr fontId="2" type="noConversion"/>
  </si>
  <si>
    <t>為有機碳含量(%)之單位轉換，有機碳含量(%)×10。</t>
    <phoneticPr fontId="2" type="noConversion"/>
  </si>
  <si>
    <t>導電度表示水傳導電流能力，導電度與水中離子總濃度、移動性、價數、相對濃度及水溫等有關。</t>
    <phoneticPr fontId="2" type="noConversion"/>
  </si>
  <si>
    <t>環境因子。</t>
    <phoneticPr fontId="2" type="noConversion"/>
  </si>
  <si>
    <t>土壤溫度測值。</t>
    <phoneticPr fontId="2" type="noConversion"/>
  </si>
  <si>
    <t>該物種中文名。</t>
    <phoneticPr fontId="2" type="noConversion"/>
  </si>
  <si>
    <t>為避免資料錯誤請上傳人員於上傳前使用Taibif生物多樣性資料校對轉換工具確保資料正確性。</t>
    <phoneticPr fontId="2" type="noConversion"/>
  </si>
  <si>
    <t>地上部生物含碳量占比。</t>
    <phoneticPr fontId="2" type="noConversion"/>
  </si>
  <si>
    <t>地下部生物含碳量占比。</t>
    <phoneticPr fontId="2" type="noConversion"/>
  </si>
  <si>
    <t>調查生物量取樣面積。</t>
    <phoneticPr fontId="2" type="noConversion"/>
  </si>
  <si>
    <t>以數字填寫。</t>
    <phoneticPr fontId="2" type="noConversion"/>
  </si>
  <si>
    <t>數量÷生物量取樣面積</t>
    <phoneticPr fontId="2" type="noConversion"/>
  </si>
  <si>
    <t>數值範圍</t>
    <phoneticPr fontId="2" type="noConversion"/>
  </si>
  <si>
    <t>100字</t>
    <phoneticPr fontId="2" type="noConversion"/>
  </si>
  <si>
    <t>200字</t>
    <phoneticPr fontId="2" type="noConversion"/>
  </si>
  <si>
    <t>0~300000000</t>
    <phoneticPr fontId="2" type="noConversion"/>
  </si>
  <si>
    <t>0~100</t>
    <phoneticPr fontId="2" type="noConversion"/>
  </si>
  <si>
    <t>0~10000</t>
    <phoneticPr fontId="2" type="noConversion"/>
  </si>
  <si>
    <t>0~1</t>
    <phoneticPr fontId="2" type="noConversion"/>
  </si>
  <si>
    <t>0~10</t>
    <phoneticPr fontId="2" type="noConversion"/>
  </si>
  <si>
    <t>0~100000</t>
    <phoneticPr fontId="2" type="noConversion"/>
  </si>
  <si>
    <t>0~1000</t>
    <phoneticPr fontId="2" type="noConversion"/>
  </si>
  <si>
    <t>0~500000</t>
    <phoneticPr fontId="2" type="noConversion"/>
  </si>
  <si>
    <t>-1000~1000</t>
    <phoneticPr fontId="2" type="noConversion"/>
  </si>
  <si>
    <t>0~14</t>
    <phoneticPr fontId="2" type="noConversion"/>
  </si>
  <si>
    <t>-100~100</t>
    <phoneticPr fontId="2" type="noConversion"/>
  </si>
  <si>
    <r>
      <t>各土壤分層深度碳含量(mg cm</t>
    </r>
    <r>
      <rPr>
        <b/>
        <vertAlign val="superscript"/>
        <sz val="12"/>
        <rFont val="標楷體"/>
        <family val="4"/>
        <charset val="136"/>
      </rPr>
      <t>-2</t>
    </r>
    <r>
      <rPr>
        <b/>
        <sz val="12"/>
        <rFont val="標楷體"/>
        <family val="4"/>
        <charset val="136"/>
      </rPr>
      <t>)</t>
    </r>
    <phoneticPr fontId="3" type="noConversion"/>
  </si>
  <si>
    <r>
      <t>有機碳含量(mg g</t>
    </r>
    <r>
      <rPr>
        <b/>
        <vertAlign val="superscript"/>
        <sz val="12"/>
        <rFont val="標楷體"/>
        <family val="4"/>
        <charset val="136"/>
      </rPr>
      <t>-1</t>
    </r>
    <r>
      <rPr>
        <b/>
        <sz val="12"/>
        <rFont val="標楷體"/>
        <family val="4"/>
        <charset val="136"/>
      </rPr>
      <t>)</t>
    </r>
    <phoneticPr fontId="3" type="noConversion"/>
  </si>
  <si>
    <r>
      <rPr>
        <sz val="12"/>
        <rFont val="標楷體"/>
        <family val="4"/>
        <charset val="136"/>
      </rPr>
      <t>各土壤分層深度碳含量</t>
    </r>
    <r>
      <rPr>
        <sz val="12"/>
        <rFont val="Times New Roman"/>
        <family val="1"/>
      </rPr>
      <t>(mg cm</t>
    </r>
    <r>
      <rPr>
        <vertAlign val="superscript"/>
        <sz val="12"/>
        <rFont val="Times New Roman"/>
        <family val="1"/>
      </rPr>
      <t>-2</t>
    </r>
    <r>
      <rPr>
        <sz val="12"/>
        <rFont val="Times New Roman"/>
        <family val="1"/>
      </rPr>
      <t>)</t>
    </r>
    <phoneticPr fontId="3" type="noConversion"/>
  </si>
  <si>
    <t>土壤pH值</t>
    <phoneticPr fontId="2" type="noConversion"/>
  </si>
  <si>
    <t>Longitude</t>
    <phoneticPr fontId="2" type="noConversion"/>
  </si>
  <si>
    <t>Latitude</t>
    <phoneticPr fontId="2" type="noConversion"/>
  </si>
  <si>
    <t>Ori_longitude</t>
    <phoneticPr fontId="2" type="noConversion"/>
  </si>
  <si>
    <t>Ori_latitude</t>
    <phoneticPr fontId="2" type="noConversion"/>
  </si>
  <si>
    <t>填入測量之數值。</t>
    <phoneticPr fontId="2" type="noConversion"/>
  </si>
  <si>
    <r>
      <rPr>
        <sz val="12"/>
        <color theme="1"/>
        <rFont val="標楷體"/>
        <family val="4"/>
        <charset val="136"/>
      </rPr>
      <t>海草床</t>
    </r>
    <phoneticPr fontId="2" type="noConversion"/>
  </si>
  <si>
    <r>
      <rPr>
        <sz val="12"/>
        <color theme="1"/>
        <rFont val="標楷體"/>
        <family val="4"/>
        <charset val="136"/>
      </rPr>
      <t>隨機取樣法</t>
    </r>
  </si>
  <si>
    <t>0-10</t>
    <phoneticPr fontId="2" type="noConversion"/>
  </si>
  <si>
    <r>
      <rPr>
        <sz val="12"/>
        <color theme="1"/>
        <rFont val="標楷體"/>
        <family val="4"/>
        <charset val="136"/>
      </rPr>
      <t>卵葉鹽草</t>
    </r>
  </si>
  <si>
    <t>Halophila ovalis</t>
  </si>
  <si>
    <r>
      <rPr>
        <sz val="12"/>
        <color theme="1"/>
        <rFont val="標楷體"/>
        <family val="4"/>
        <charset val="136"/>
      </rPr>
      <t>單脈二藥草</t>
    </r>
  </si>
  <si>
    <t>10-20</t>
    <phoneticPr fontId="2" type="noConversion"/>
  </si>
  <si>
    <r>
      <t>硝酸鹽氮(</t>
    </r>
    <r>
      <rPr>
        <b/>
        <sz val="12"/>
        <rFont val="Calibri"/>
        <family val="4"/>
        <charset val="161"/>
      </rPr>
      <t>μ</t>
    </r>
    <r>
      <rPr>
        <b/>
        <sz val="12"/>
        <rFont val="標楷體"/>
        <family val="4"/>
        <charset val="136"/>
      </rPr>
      <t>M)</t>
    </r>
    <phoneticPr fontId="2" type="noConversion"/>
  </si>
  <si>
    <r>
      <t>正磷酸鹽(</t>
    </r>
    <r>
      <rPr>
        <b/>
        <sz val="12"/>
        <rFont val="Calibri"/>
        <family val="4"/>
        <charset val="161"/>
      </rPr>
      <t>μ</t>
    </r>
    <r>
      <rPr>
        <b/>
        <sz val="12"/>
        <rFont val="標楷體"/>
        <family val="4"/>
        <charset val="136"/>
      </rPr>
      <t>M)</t>
    </r>
    <phoneticPr fontId="2" type="noConversion"/>
  </si>
  <si>
    <t>0~77609.6</t>
    <phoneticPr fontId="2" type="noConversion"/>
  </si>
  <si>
    <t>0~3225.81</t>
    <phoneticPr fontId="2" type="noConversion"/>
  </si>
  <si>
    <t>0~4346.88</t>
    <phoneticPr fontId="2" type="noConversion"/>
  </si>
  <si>
    <t>0~105.295</t>
    <phoneticPr fontId="2" type="noConversion"/>
  </si>
  <si>
    <t>Replication</t>
    <phoneticPr fontId="2" type="noConversion"/>
  </si>
  <si>
    <t>前一欄單位換算。</t>
    <phoneticPr fontId="2" type="noConversion"/>
  </si>
  <si>
    <t>Total Soil Carbon Stock</t>
    <phoneticPr fontId="2" type="noConversion"/>
  </si>
  <si>
    <t>Total Vegetative Carbon Stock</t>
    <phoneticPr fontId="2" type="noConversion"/>
  </si>
  <si>
    <t>T_layers_sc</t>
  </si>
  <si>
    <t>T_layers_sc2</t>
  </si>
  <si>
    <t>Total_bc</t>
  </si>
  <si>
    <t>重複</t>
    <phoneticPr fontId="2" type="noConversion"/>
  </si>
  <si>
    <t>酸鹼值</t>
    <phoneticPr fontId="2" type="noConversion"/>
  </si>
  <si>
    <t>底質組成</t>
    <phoneticPr fontId="2" type="noConversion"/>
  </si>
  <si>
    <t>鄰近海草物種</t>
    <phoneticPr fontId="2" type="noConversion"/>
  </si>
  <si>
    <t>溶氧(mg/L)</t>
    <phoneticPr fontId="2" type="noConversion"/>
  </si>
  <si>
    <t>能見度(cm)</t>
    <phoneticPr fontId="2" type="noConversion"/>
  </si>
  <si>
    <t>水深(m)</t>
    <phoneticPr fontId="2" type="noConversion"/>
  </si>
  <si>
    <t>Depth</t>
    <phoneticPr fontId="2" type="noConversion"/>
  </si>
  <si>
    <t>Visibility</t>
    <phoneticPr fontId="2" type="noConversion"/>
  </si>
  <si>
    <t>Turbidity</t>
  </si>
  <si>
    <t>Temp</t>
  </si>
  <si>
    <t>Ph</t>
    <phoneticPr fontId="2" type="noConversion"/>
  </si>
  <si>
    <t>Chlorophyll</t>
  </si>
  <si>
    <t>Do2</t>
    <phoneticPr fontId="2" type="noConversion"/>
  </si>
  <si>
    <t>Do1</t>
    <phoneticPr fontId="2" type="noConversion"/>
  </si>
  <si>
    <t>Size</t>
  </si>
  <si>
    <t>Silt</t>
  </si>
  <si>
    <t>illumination</t>
  </si>
  <si>
    <t>水溫(°C)</t>
    <phoneticPr fontId="2" type="noConversion"/>
  </si>
  <si>
    <t>溶氧(%)</t>
    <phoneticPr fontId="2" type="noConversion"/>
  </si>
  <si>
    <t>粒徑中間值(mm)</t>
    <phoneticPr fontId="2" type="noConversion"/>
  </si>
  <si>
    <t>粉泥黏土含量(%)</t>
    <phoneticPr fontId="2" type="noConversion"/>
  </si>
  <si>
    <t>Neighbor</t>
  </si>
  <si>
    <t>Neighbor</t>
    <phoneticPr fontId="2" type="noConversion"/>
  </si>
  <si>
    <t>Sediment</t>
  </si>
  <si>
    <t>Sediment</t>
    <phoneticPr fontId="2" type="noConversion"/>
  </si>
  <si>
    <t>濁度(NTU)</t>
    <phoneticPr fontId="2" type="noConversion"/>
  </si>
  <si>
    <t>NO2-N</t>
    <phoneticPr fontId="2" type="noConversion"/>
  </si>
  <si>
    <t>Sediment grain size</t>
    <phoneticPr fontId="2" type="noConversion"/>
  </si>
  <si>
    <t>Silt/clay content</t>
    <phoneticPr fontId="2" type="noConversion"/>
  </si>
  <si>
    <t>Water Temperature</t>
    <phoneticPr fontId="2" type="noConversion"/>
  </si>
  <si>
    <t>Water_pH</t>
    <phoneticPr fontId="2" type="noConversion"/>
  </si>
  <si>
    <t>Visibility</t>
    <phoneticPr fontId="2" type="noConversion"/>
  </si>
  <si>
    <t>Water depth</t>
    <phoneticPr fontId="2" type="noConversion"/>
  </si>
  <si>
    <t>Chlorophyll</t>
    <phoneticPr fontId="2" type="noConversion"/>
  </si>
  <si>
    <t>Dissolved oxygen</t>
    <phoneticPr fontId="2" type="noConversion"/>
  </si>
  <si>
    <t>Dissolved oxygen saturation</t>
    <phoneticPr fontId="2" type="noConversion"/>
  </si>
  <si>
    <t>0-4000</t>
    <phoneticPr fontId="2" type="noConversion"/>
  </si>
  <si>
    <t>0-10000</t>
    <phoneticPr fontId="2" type="noConversion"/>
  </si>
  <si>
    <t>0-50</t>
    <phoneticPr fontId="2" type="noConversion"/>
  </si>
  <si>
    <t>illumination</t>
    <phoneticPr fontId="2" type="noConversion"/>
  </si>
  <si>
    <t>水體溫度</t>
    <phoneticPr fontId="2" type="noConversion"/>
  </si>
  <si>
    <t>漁港項目─調查區域周邊之海草分布物種</t>
    <phoneticPr fontId="2" type="noConversion"/>
  </si>
  <si>
    <t>漁港項目─底質顆粒大小等質性描述</t>
    <phoneticPr fontId="2" type="noConversion"/>
  </si>
  <si>
    <t>Neighboring species</t>
    <phoneticPr fontId="2" type="noConversion"/>
  </si>
  <si>
    <t>Sediment type</t>
    <phoneticPr fontId="2" type="noConversion"/>
  </si>
  <si>
    <t>漁港項目─水體垂直能見度</t>
    <phoneticPr fontId="2" type="noConversion"/>
  </si>
  <si>
    <t>漁港項目─退潮期間垂直水深</t>
    <phoneticPr fontId="2" type="noConversion"/>
  </si>
  <si>
    <t>漁港項目─漁港底部光照強度</t>
    <phoneticPr fontId="2" type="noConversion"/>
  </si>
  <si>
    <t>漁港項目─水體葉綠素濃度</t>
    <phoneticPr fontId="2" type="noConversion"/>
  </si>
  <si>
    <t>漁港項目─水體濁度</t>
    <phoneticPr fontId="2" type="noConversion"/>
  </si>
  <si>
    <t>漁港項目─水體酸鹼值</t>
    <phoneticPr fontId="2" type="noConversion"/>
  </si>
  <si>
    <t>沉積物粒徑顆粒大小</t>
    <phoneticPr fontId="2" type="noConversion"/>
  </si>
  <si>
    <t>沉積物粒徑粉泥黏土占比</t>
    <phoneticPr fontId="2" type="noConversion"/>
  </si>
  <si>
    <t>Nh3_N</t>
    <phoneticPr fontId="2" type="noConversion"/>
  </si>
  <si>
    <t>Nh3_n</t>
    <phoneticPr fontId="2" type="noConversion"/>
  </si>
  <si>
    <r>
      <t>亞硝酸鹽氮(</t>
    </r>
    <r>
      <rPr>
        <b/>
        <sz val="12"/>
        <rFont val="Calibri"/>
        <family val="4"/>
        <charset val="161"/>
      </rPr>
      <t>μ</t>
    </r>
    <r>
      <rPr>
        <b/>
        <sz val="12"/>
        <rFont val="標楷體"/>
        <family val="4"/>
        <charset val="136"/>
      </rPr>
      <t>M)</t>
    </r>
    <phoneticPr fontId="2" type="noConversion"/>
  </si>
  <si>
    <t>0-100</t>
    <phoneticPr fontId="2" type="noConversion"/>
  </si>
  <si>
    <t>0-3000</t>
    <phoneticPr fontId="2" type="noConversion"/>
  </si>
  <si>
    <t>0-500</t>
    <phoneticPr fontId="2" type="noConversion"/>
  </si>
  <si>
    <t>0-14</t>
    <phoneticPr fontId="2" type="noConversion"/>
  </si>
  <si>
    <t>0-400</t>
    <phoneticPr fontId="2" type="noConversion"/>
  </si>
  <si>
    <t>0-40</t>
    <phoneticPr fontId="2" type="noConversion"/>
  </si>
  <si>
    <t>0-16</t>
    <phoneticPr fontId="2" type="noConversion"/>
  </si>
  <si>
    <t>Soil Component Carbon Content</t>
    <phoneticPr fontId="2" type="noConversion"/>
  </si>
  <si>
    <t>Species Repeat</t>
    <phoneticPr fontId="2" type="noConversion"/>
  </si>
  <si>
    <t>S_repeat</t>
    <phoneticPr fontId="2" type="noConversion"/>
  </si>
  <si>
    <t>Water_depth</t>
    <phoneticPr fontId="2" type="noConversion"/>
  </si>
  <si>
    <t>Water_temp</t>
    <phoneticPr fontId="2" type="noConversion"/>
  </si>
  <si>
    <t>Water_ph</t>
    <phoneticPr fontId="2" type="noConversion"/>
  </si>
  <si>
    <t>No2_n</t>
    <phoneticPr fontId="2" type="noConversion"/>
  </si>
  <si>
    <t>漁港項目─水體溶氧飽和度</t>
    <phoneticPr fontId="2" type="noConversion"/>
  </si>
  <si>
    <t>漁港項目─水體溶氧濃度</t>
    <phoneticPr fontId="2" type="noConversion"/>
  </si>
  <si>
    <t>ESPG4326</t>
  </si>
  <si>
    <t>以土壤採樣器採集一定深度土樣並分層後測定碳含量、綁線法測量海草生產力</t>
    <phoneticPr fontId="2" type="noConversion"/>
  </si>
  <si>
    <t>以土壤採樣器採集一定深度土樣並分層後測定碳含量、綁線法測量海草生產力</t>
  </si>
  <si>
    <t>以土壤採樣器採集一定深度土樣並分層後測定碳含量、戳針法測量海草生產力</t>
    <phoneticPr fontId="2" type="noConversion"/>
  </si>
  <si>
    <t>以土壤採樣器採集一定深度土樣並分層後測定碳含量、戳針法測量海草生產力</t>
  </si>
  <si>
    <t>冬季</t>
    <phoneticPr fontId="2" type="noConversion"/>
  </si>
  <si>
    <t>卵葉鹽草</t>
    <phoneticPr fontId="2" type="noConversion"/>
  </si>
  <si>
    <t>Total Soil Carbon Sink</t>
  </si>
  <si>
    <t>Total_soil_carbon_sink</t>
    <phoneticPr fontId="2" type="noConversion"/>
  </si>
  <si>
    <t>Total_vegetative_carbon_sink</t>
    <phoneticPr fontId="2" type="noConversion"/>
  </si>
  <si>
    <t>單位面積土壤總碳含量*面積(公頃)。</t>
    <phoneticPr fontId="2" type="noConversion"/>
  </si>
  <si>
    <t>面積(ha)</t>
    <phoneticPr fontId="3" type="noConversion"/>
  </si>
  <si>
    <t>Vegetative Component Carbon Content</t>
    <phoneticPr fontId="2" type="noConversion"/>
  </si>
  <si>
    <t>Carbon_per_area</t>
    <phoneticPr fontId="2" type="noConversion"/>
  </si>
  <si>
    <t>該濕地植物總碳儲量(kg C)</t>
    <phoneticPr fontId="2" type="noConversion"/>
  </si>
  <si>
    <t>(地上部碳儲量+地下部碳儲量)/生物量取樣面積，再做單位換算。</t>
    <phoneticPr fontId="2" type="noConversion"/>
  </si>
  <si>
    <t>【單位面積植物碳儲量*面積(公頃)】</t>
    <phoneticPr fontId="2" type="noConversion"/>
  </si>
  <si>
    <t>Emission_factor</t>
    <phoneticPr fontId="2" type="noConversion"/>
  </si>
  <si>
    <t>Emission factor</t>
    <phoneticPr fontId="2" type="noConversion"/>
  </si>
  <si>
    <r>
      <t>氨氮</t>
    </r>
    <r>
      <rPr>
        <b/>
        <sz val="12"/>
        <rFont val="Times New Roman"/>
        <family val="1"/>
      </rPr>
      <t>(</t>
    </r>
    <r>
      <rPr>
        <b/>
        <sz val="12"/>
        <rFont val="Calibri"/>
        <family val="1"/>
        <charset val="161"/>
      </rPr>
      <t>μ</t>
    </r>
    <r>
      <rPr>
        <b/>
        <sz val="12"/>
        <rFont val="Times New Roman"/>
        <family val="1"/>
      </rPr>
      <t>M)</t>
    </r>
    <phoneticPr fontId="2" type="noConversion"/>
  </si>
  <si>
    <t>Abv_production</t>
    <phoneticPr fontId="3" type="noConversion"/>
  </si>
  <si>
    <t>Below_production</t>
    <phoneticPr fontId="3" type="noConversion"/>
  </si>
  <si>
    <t>Abv_production_area</t>
    <phoneticPr fontId="2" type="noConversion"/>
  </si>
  <si>
    <t>Below_production_area</t>
    <phoneticPr fontId="2" type="noConversion"/>
  </si>
  <si>
    <r>
      <rPr>
        <sz val="12"/>
        <rFont val="標楷體"/>
        <family val="4"/>
        <charset val="136"/>
      </rPr>
      <t>地上部生產力測量面積</t>
    </r>
    <r>
      <rPr>
        <sz val="12"/>
        <rFont val="Times New Roman"/>
        <family val="1"/>
      </rPr>
      <t>(m²)</t>
    </r>
    <phoneticPr fontId="3" type="noConversion"/>
  </si>
  <si>
    <r>
      <rPr>
        <sz val="12"/>
        <rFont val="標楷體"/>
        <family val="4"/>
        <charset val="136"/>
      </rPr>
      <t>地下部生產力測量面積</t>
    </r>
    <r>
      <rPr>
        <sz val="12"/>
        <rFont val="Times New Roman"/>
        <family val="1"/>
      </rPr>
      <t>(m²)</t>
    </r>
    <phoneticPr fontId="3" type="noConversion"/>
  </si>
  <si>
    <t>Soil_volume</t>
    <phoneticPr fontId="2" type="noConversion"/>
  </si>
  <si>
    <t>Illumination</t>
    <phoneticPr fontId="2" type="noConversion"/>
  </si>
  <si>
    <t>Season</t>
    <phoneticPr fontId="2" type="noConversion"/>
  </si>
  <si>
    <t>該濕地土壤總碳儲量(kg C)</t>
    <phoneticPr fontId="2" type="noConversion"/>
  </si>
  <si>
    <r>
      <rPr>
        <b/>
        <sz val="12"/>
        <color theme="1"/>
        <rFont val="標楷體"/>
        <family val="4"/>
        <charset val="136"/>
      </rPr>
      <t>該濕地單一群體植物碳儲量</t>
    </r>
    <r>
      <rPr>
        <b/>
        <sz val="12"/>
        <color theme="1"/>
        <rFont val="Times New Roman"/>
        <family val="1"/>
      </rPr>
      <t>(kg C)</t>
    </r>
    <phoneticPr fontId="2" type="noConversion"/>
  </si>
  <si>
    <t>SingleFamily Bc</t>
    <phoneticPr fontId="2" type="noConversion"/>
  </si>
  <si>
    <t>Singlefamily_bc</t>
    <phoneticPr fontId="2" type="noConversion"/>
  </si>
  <si>
    <r>
      <t>單位面積植物碳儲量(Kg C ha</t>
    </r>
    <r>
      <rPr>
        <b/>
        <vertAlign val="superscript"/>
        <sz val="12"/>
        <color theme="1"/>
        <rFont val="標楷體"/>
        <family val="4"/>
        <charset val="136"/>
      </rPr>
      <t>-1</t>
    </r>
    <r>
      <rPr>
        <b/>
        <sz val="12"/>
        <color theme="1"/>
        <rFont val="標楷體"/>
        <family val="4"/>
        <charset val="136"/>
      </rPr>
      <t>)</t>
    </r>
    <phoneticPr fontId="2" type="noConversion"/>
  </si>
  <si>
    <r>
      <t>單位面積土壤總碳含量(mg C cm</t>
    </r>
    <r>
      <rPr>
        <b/>
        <vertAlign val="superscript"/>
        <sz val="12"/>
        <color theme="1"/>
        <rFont val="標楷體"/>
        <family val="4"/>
        <charset val="136"/>
      </rPr>
      <t>-2</t>
    </r>
    <r>
      <rPr>
        <b/>
        <sz val="12"/>
        <color theme="1"/>
        <rFont val="標楷體"/>
        <family val="4"/>
        <charset val="136"/>
      </rPr>
      <t>)</t>
    </r>
    <phoneticPr fontId="2" type="noConversion"/>
  </si>
  <si>
    <r>
      <t>單位面積土壤總碳含量(kg C ha</t>
    </r>
    <r>
      <rPr>
        <b/>
        <vertAlign val="superscript"/>
        <sz val="12"/>
        <color theme="1"/>
        <rFont val="標楷體"/>
        <family val="4"/>
        <charset val="136"/>
      </rPr>
      <t>-1</t>
    </r>
    <r>
      <rPr>
        <b/>
        <sz val="12"/>
        <color theme="1"/>
        <rFont val="標楷體"/>
        <family val="4"/>
        <charset val="136"/>
      </rPr>
      <t>)</t>
    </r>
    <phoneticPr fontId="2" type="noConversion"/>
  </si>
  <si>
    <r>
      <rPr>
        <sz val="12"/>
        <rFont val="標楷體"/>
        <family val="4"/>
        <charset val="136"/>
      </rPr>
      <t>氨氮</t>
    </r>
    <r>
      <rPr>
        <sz val="12"/>
        <rFont val="Times New Roman"/>
        <family val="1"/>
      </rPr>
      <t>(μM)</t>
    </r>
    <phoneticPr fontId="2" type="noConversion"/>
  </si>
  <si>
    <r>
      <rPr>
        <sz val="12"/>
        <rFont val="標楷體"/>
        <family val="4"/>
        <charset val="136"/>
      </rPr>
      <t>硝酸鹽氮</t>
    </r>
    <r>
      <rPr>
        <sz val="12"/>
        <rFont val="Times New Roman"/>
        <family val="1"/>
      </rPr>
      <t>(μM)</t>
    </r>
    <phoneticPr fontId="2" type="noConversion"/>
  </si>
  <si>
    <r>
      <rPr>
        <sz val="12"/>
        <rFont val="標楷體"/>
        <family val="4"/>
        <charset val="136"/>
      </rPr>
      <t>亞硝酸鹽氮</t>
    </r>
    <r>
      <rPr>
        <sz val="12"/>
        <rFont val="Times New Roman"/>
        <family val="1"/>
      </rPr>
      <t>(μM)</t>
    </r>
    <phoneticPr fontId="2" type="noConversion"/>
  </si>
  <si>
    <r>
      <rPr>
        <sz val="12"/>
        <rFont val="標楷體"/>
        <family val="4"/>
        <charset val="136"/>
      </rPr>
      <t>正磷酸鹽</t>
    </r>
    <r>
      <rPr>
        <sz val="12"/>
        <rFont val="Times New Roman"/>
        <family val="1"/>
      </rPr>
      <t>(μM)</t>
    </r>
    <phoneticPr fontId="2" type="noConversion"/>
  </si>
  <si>
    <r>
      <rPr>
        <sz val="12"/>
        <rFont val="標楷體"/>
        <family val="4"/>
        <charset val="136"/>
      </rPr>
      <t>土壤</t>
    </r>
    <r>
      <rPr>
        <sz val="12"/>
        <rFont val="Times New Roman"/>
        <family val="1"/>
      </rPr>
      <t>pH</t>
    </r>
    <r>
      <rPr>
        <sz val="12"/>
        <rFont val="標楷體"/>
        <family val="4"/>
        <charset val="136"/>
      </rPr>
      <t>值</t>
    </r>
    <phoneticPr fontId="2" type="noConversion"/>
  </si>
  <si>
    <r>
      <rPr>
        <b/>
        <sz val="12"/>
        <rFont val="標楷體"/>
        <family val="4"/>
        <charset val="136"/>
      </rPr>
      <t>季節</t>
    </r>
    <phoneticPr fontId="2" type="noConversion"/>
  </si>
  <si>
    <t>該濕地單一群體植物碳儲量(kg C)</t>
    <phoneticPr fontId="3" type="noConversion"/>
  </si>
  <si>
    <t>碳匯計算欄位</t>
  </si>
  <si>
    <t>碳匯計算欄位</t>
    <phoneticPr fontId="2" type="noConversion"/>
  </si>
  <si>
    <t>濕地類型</t>
    <phoneticPr fontId="2" type="noConversion"/>
  </si>
  <si>
    <t>50字</t>
    <phoneticPr fontId="2" type="noConversion"/>
  </si>
  <si>
    <t>備註說明</t>
    <phoneticPr fontId="2" type="noConversion"/>
  </si>
  <si>
    <r>
      <rPr>
        <sz val="12"/>
        <rFont val="標楷體"/>
        <family val="4"/>
        <charset val="136"/>
      </rPr>
      <t>鄰近海草物種</t>
    </r>
    <phoneticPr fontId="2" type="noConversion"/>
  </si>
  <si>
    <r>
      <rPr>
        <sz val="12"/>
        <rFont val="標楷體"/>
        <family val="4"/>
        <charset val="136"/>
      </rPr>
      <t>底質組成</t>
    </r>
    <phoneticPr fontId="2" type="noConversion"/>
  </si>
  <si>
    <t>採樣點土壤含，以(1-含土率)換算。</t>
    <phoneticPr fontId="2" type="noConversion"/>
  </si>
  <si>
    <t>採樣點水含量。</t>
    <phoneticPr fontId="2" type="noConversion"/>
  </si>
  <si>
    <t>土壤密度</t>
    <phoneticPr fontId="2" type="noConversion"/>
  </si>
  <si>
    <t>Total_sc</t>
    <phoneticPr fontId="2" type="noConversion"/>
  </si>
  <si>
    <t>此區塊土壤碳計算會在資料匯入儲存時由程式計算</t>
    <phoneticPr fontId="2" type="noConversion"/>
  </si>
  <si>
    <r>
      <t>光照(µmol s</t>
    </r>
    <r>
      <rPr>
        <b/>
        <vertAlign val="superscript"/>
        <sz val="12"/>
        <rFont val="標楷體"/>
        <family val="4"/>
        <charset val="136"/>
      </rPr>
      <t>-1</t>
    </r>
    <r>
      <rPr>
        <b/>
        <sz val="12"/>
        <rFont val="標楷體"/>
        <family val="4"/>
        <charset val="136"/>
      </rPr>
      <t xml:space="preserve"> m</t>
    </r>
    <r>
      <rPr>
        <b/>
        <vertAlign val="superscript"/>
        <sz val="12"/>
        <rFont val="標楷體"/>
        <family val="4"/>
        <charset val="136"/>
      </rPr>
      <t>-2</t>
    </r>
    <r>
      <rPr>
        <b/>
        <sz val="12"/>
        <rFont val="標楷體"/>
        <family val="4"/>
        <charset val="136"/>
      </rPr>
      <t>)</t>
    </r>
    <phoneticPr fontId="2" type="noConversion"/>
  </si>
  <si>
    <r>
      <t>葉綠素a濃度(</t>
    </r>
    <r>
      <rPr>
        <b/>
        <sz val="12"/>
        <rFont val="Calibri"/>
        <family val="4"/>
        <charset val="161"/>
      </rPr>
      <t>μ</t>
    </r>
    <r>
      <rPr>
        <b/>
        <sz val="12"/>
        <rFont val="標楷體"/>
        <family val="4"/>
        <charset val="136"/>
      </rPr>
      <t>g/L)</t>
    </r>
    <phoneticPr fontId="2" type="noConversion"/>
  </si>
  <si>
    <t>此處以數字1、2、3表示是否為同一生物群體。同一採樣區的同一物種採集點內的同一生物群體請填入相同數字。</t>
    <phoneticPr fontId="2" type="noConversion"/>
  </si>
  <si>
    <t>地上部生物量(g)</t>
    <phoneticPr fontId="3" type="noConversion"/>
  </si>
  <si>
    <t>地下部生物量(g)</t>
    <phoneticPr fontId="3" type="noConversion"/>
  </si>
  <si>
    <r>
      <rPr>
        <sz val="12"/>
        <rFont val="標楷體"/>
        <family val="4"/>
        <charset val="136"/>
      </rPr>
      <t>地上部生物量</t>
    </r>
    <r>
      <rPr>
        <sz val="12"/>
        <rFont val="Times New Roman"/>
        <family val="1"/>
      </rPr>
      <t>(g)</t>
    </r>
    <phoneticPr fontId="3" type="noConversion"/>
  </si>
  <si>
    <r>
      <rPr>
        <sz val="12"/>
        <rFont val="標楷體"/>
        <family val="4"/>
        <charset val="136"/>
      </rPr>
      <t>地下部生物量</t>
    </r>
    <r>
      <rPr>
        <sz val="12"/>
        <rFont val="Times New Roman"/>
        <family val="1"/>
      </rPr>
      <t>(g)</t>
    </r>
    <phoneticPr fontId="3" type="noConversion"/>
  </si>
  <si>
    <t>地上部碳儲量(gC)</t>
    <phoneticPr fontId="3" type="noConversion"/>
  </si>
  <si>
    <t>地下部碳儲量(gC)</t>
    <phoneticPr fontId="3" type="noConversion"/>
  </si>
  <si>
    <t>地上部生物量(g)×地上部生物含碳量(%)</t>
    <phoneticPr fontId="2" type="noConversion"/>
  </si>
  <si>
    <t>地下部生物量(g)×地下部生物含碳量(%)</t>
    <phoneticPr fontId="2" type="noConversion"/>
  </si>
  <si>
    <r>
      <rPr>
        <sz val="12"/>
        <rFont val="標楷體"/>
        <family val="4"/>
        <charset val="136"/>
      </rPr>
      <t>排放係數</t>
    </r>
    <r>
      <rPr>
        <sz val="12"/>
        <rFont val="Times New Roman"/>
        <family val="1"/>
      </rPr>
      <t>(mg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-eg m⁻² hr⁻¹)</t>
    </r>
    <phoneticPr fontId="2" type="noConversion"/>
  </si>
  <si>
    <r>
      <rPr>
        <sz val="12"/>
        <rFont val="標楷體"/>
        <family val="4"/>
        <charset val="136"/>
      </rPr>
      <t>土壤總碳匯量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</si>
  <si>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植物總碳匯量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</si>
  <si>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水深</t>
    </r>
    <r>
      <rPr>
        <sz val="12"/>
        <rFont val="Times New Roman"/>
        <family val="1"/>
      </rPr>
      <t>(m)</t>
    </r>
    <phoneticPr fontId="2" type="noConversion"/>
  </si>
  <si>
    <r>
      <rPr>
        <sz val="12"/>
        <rFont val="標楷體"/>
        <family val="4"/>
        <charset val="136"/>
      </rPr>
      <t>能見度</t>
    </r>
    <r>
      <rPr>
        <sz val="12"/>
        <rFont val="Times New Roman"/>
        <family val="1"/>
      </rPr>
      <t>(cm)</t>
    </r>
    <phoneticPr fontId="2" type="noConversion"/>
  </si>
  <si>
    <r>
      <rPr>
        <sz val="12"/>
        <rFont val="標楷體"/>
        <family val="4"/>
        <charset val="136"/>
      </rPr>
      <t>光照</t>
    </r>
    <r>
      <rPr>
        <sz val="12"/>
        <rFont val="Times New Roman"/>
        <family val="1"/>
      </rPr>
      <t>( µmol s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m</t>
    </r>
    <r>
      <rPr>
        <vertAlign val="superscript"/>
        <sz val="12"/>
        <rFont val="Times New Roman"/>
        <family val="1"/>
      </rPr>
      <t>-2</t>
    </r>
    <r>
      <rPr>
        <sz val="12"/>
        <rFont val="Times New Roman"/>
        <family val="1"/>
      </rPr>
      <t xml:space="preserve"> )</t>
    </r>
    <phoneticPr fontId="2" type="noConversion"/>
  </si>
  <si>
    <r>
      <rPr>
        <sz val="12"/>
        <rFont val="標楷體"/>
        <family val="4"/>
        <charset val="136"/>
      </rPr>
      <t>濁度</t>
    </r>
    <r>
      <rPr>
        <sz val="12"/>
        <rFont val="Times New Roman"/>
        <family val="1"/>
      </rPr>
      <t>(NTU)</t>
    </r>
    <phoneticPr fontId="2" type="noConversion"/>
  </si>
  <si>
    <r>
      <rPr>
        <sz val="12"/>
        <rFont val="標楷體"/>
        <family val="4"/>
        <charset val="136"/>
      </rPr>
      <t>葉綠素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濃度</t>
    </r>
    <r>
      <rPr>
        <sz val="12"/>
        <rFont val="Times New Roman"/>
        <family val="1"/>
      </rPr>
      <t>(μg/L)</t>
    </r>
    <phoneticPr fontId="2" type="noConversion"/>
  </si>
  <si>
    <r>
      <rPr>
        <sz val="12"/>
        <rFont val="標楷體"/>
        <family val="4"/>
        <charset val="136"/>
      </rPr>
      <t>水溫</t>
    </r>
    <r>
      <rPr>
        <sz val="12"/>
        <rFont val="Times New Roman"/>
        <family val="1"/>
      </rPr>
      <t>(°C)</t>
    </r>
    <phoneticPr fontId="2" type="noConversion"/>
  </si>
  <si>
    <r>
      <rPr>
        <sz val="12"/>
        <rFont val="標楷體"/>
        <family val="4"/>
        <charset val="136"/>
      </rPr>
      <t>酸鹼值</t>
    </r>
    <phoneticPr fontId="2" type="noConversion"/>
  </si>
  <si>
    <r>
      <rPr>
        <sz val="12"/>
        <rFont val="標楷體"/>
        <family val="4"/>
        <charset val="136"/>
      </rPr>
      <t>溶氧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</si>
  <si>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標楷體"/>
        <family val="4"/>
        <charset val="136"/>
      </rPr>
      <t>溶氧</t>
    </r>
    <r>
      <rPr>
        <sz val="12"/>
        <rFont val="Times New Roman"/>
        <family val="1"/>
      </rPr>
      <t>(mg/L)</t>
    </r>
    <phoneticPr fontId="2" type="noConversion"/>
  </si>
  <si>
    <r>
      <rPr>
        <sz val="12"/>
        <rFont val="標楷體"/>
        <family val="4"/>
        <charset val="136"/>
      </rPr>
      <t>粒徑中間值</t>
    </r>
    <r>
      <rPr>
        <sz val="12"/>
        <rFont val="Times New Roman"/>
        <family val="1"/>
      </rPr>
      <t>(mm)</t>
    </r>
    <phoneticPr fontId="2" type="noConversion"/>
  </si>
  <si>
    <r>
      <rPr>
        <sz val="12"/>
        <rFont val="標楷體"/>
        <family val="4"/>
        <charset val="136"/>
      </rPr>
      <t>粉泥黏土含量</t>
    </r>
    <r>
      <rPr>
        <sz val="12"/>
        <rFont val="Times New Roman"/>
        <family val="1"/>
      </rPr>
      <t>(%)</t>
    </r>
    <phoneticPr fontId="2" type="noConversion"/>
  </si>
  <si>
    <t>OOO</t>
    <phoneticPr fontId="3" type="noConversion"/>
  </si>
  <si>
    <t>A1</t>
    <phoneticPr fontId="2" type="noConversion"/>
  </si>
  <si>
    <t>A2</t>
    <phoneticPr fontId="2" type="noConversion"/>
  </si>
  <si>
    <r>
      <rPr>
        <sz val="12"/>
        <color rgb="FF000000"/>
        <rFont val="標楷體"/>
        <family val="4"/>
        <charset val="136"/>
      </rPr>
      <t>澎湖</t>
    </r>
    <r>
      <rPr>
        <sz val="12"/>
        <color rgb="FF000000"/>
        <rFont val="Times New Roman"/>
        <family val="4"/>
      </rPr>
      <t>XX</t>
    </r>
    <r>
      <rPr>
        <sz val="12"/>
        <color rgb="FF000000"/>
        <rFont val="標楷體"/>
        <family val="4"/>
        <charset val="136"/>
      </rPr>
      <t>港</t>
    </r>
    <phoneticPr fontId="3" type="noConversion"/>
  </si>
  <si>
    <r>
      <rPr>
        <sz val="12"/>
        <rFont val="標楷體"/>
        <family val="4"/>
        <charset val="136"/>
      </rPr>
      <t>濕地名稱</t>
    </r>
    <phoneticPr fontId="3" type="noConversion"/>
  </si>
  <si>
    <r>
      <rPr>
        <sz val="12"/>
        <rFont val="標楷體"/>
        <family val="4"/>
        <charset val="136"/>
      </rPr>
      <t>主要濕地類型</t>
    </r>
    <phoneticPr fontId="2" type="noConversion"/>
  </si>
  <si>
    <r>
      <rPr>
        <sz val="12"/>
        <rFont val="標楷體"/>
        <family val="4"/>
        <charset val="136"/>
      </rPr>
      <t>季節</t>
    </r>
    <phoneticPr fontId="2" type="noConversion"/>
  </si>
  <si>
    <r>
      <rPr>
        <sz val="12"/>
        <rFont val="標楷體"/>
        <family val="4"/>
        <charset val="136"/>
      </rPr>
      <t>調查日期</t>
    </r>
    <phoneticPr fontId="3" type="noConversion"/>
  </si>
  <si>
    <r>
      <rPr>
        <sz val="12"/>
        <rFont val="標楷體"/>
        <family val="4"/>
        <charset val="136"/>
      </rPr>
      <t>調查時間</t>
    </r>
    <phoneticPr fontId="2" type="noConversion"/>
  </si>
  <si>
    <r>
      <rPr>
        <sz val="12"/>
        <rFont val="標楷體"/>
        <family val="4"/>
        <charset val="136"/>
      </rPr>
      <t>坐標參考系統</t>
    </r>
    <phoneticPr fontId="2" type="noConversion"/>
  </si>
  <si>
    <r>
      <t>X</t>
    </r>
    <r>
      <rPr>
        <sz val="12"/>
        <rFont val="標楷體"/>
        <family val="4"/>
        <charset val="136"/>
      </rPr>
      <t>座標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經度</t>
    </r>
    <r>
      <rPr>
        <sz val="12"/>
        <rFont val="Times New Roman"/>
        <family val="1"/>
      </rPr>
      <t>)</t>
    </r>
    <phoneticPr fontId="2" type="noConversion"/>
  </si>
  <si>
    <r>
      <t>Y</t>
    </r>
    <r>
      <rPr>
        <sz val="12"/>
        <rFont val="標楷體"/>
        <family val="4"/>
        <charset val="136"/>
      </rPr>
      <t>座標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緯度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</si>
  <si>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紀錄者</t>
    </r>
    <phoneticPr fontId="2" type="noConversion"/>
  </si>
  <si>
    <r>
      <rPr>
        <sz val="12"/>
        <rFont val="標楷體"/>
        <family val="4"/>
        <charset val="136"/>
      </rPr>
      <t>面積</t>
    </r>
    <r>
      <rPr>
        <sz val="12"/>
        <rFont val="Times New Roman"/>
        <family val="1"/>
      </rPr>
      <t>(ha)</t>
    </r>
    <phoneticPr fontId="3" type="noConversion"/>
  </si>
  <si>
    <r>
      <rPr>
        <sz val="12"/>
        <rFont val="標楷體"/>
        <family val="4"/>
        <charset val="136"/>
      </rPr>
      <t>備註</t>
    </r>
  </si>
  <si>
    <r>
      <rPr>
        <sz val="12"/>
        <rFont val="標楷體"/>
        <family val="4"/>
        <charset val="136"/>
      </rPr>
      <t>樣區名稱</t>
    </r>
    <phoneticPr fontId="3" type="noConversion"/>
  </si>
  <si>
    <r>
      <rPr>
        <sz val="12"/>
        <rFont val="標楷體"/>
        <family val="4"/>
        <charset val="136"/>
      </rPr>
      <t>重複</t>
    </r>
    <phoneticPr fontId="2" type="noConversion"/>
  </si>
  <si>
    <r>
      <rPr>
        <sz val="12"/>
        <rFont val="標楷體"/>
        <family val="4"/>
        <charset val="136"/>
      </rPr>
      <t>土壤分層深度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依照深度分層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</si>
  <si>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土壤深度</t>
    </r>
    <r>
      <rPr>
        <sz val="12"/>
        <rFont val="Times New Roman"/>
        <family val="1"/>
      </rPr>
      <t>(cm)</t>
    </r>
    <phoneticPr fontId="3" type="noConversion"/>
  </si>
  <si>
    <r>
      <rPr>
        <sz val="12"/>
        <rFont val="標楷體"/>
        <family val="4"/>
        <charset val="136"/>
      </rPr>
      <t>植被</t>
    </r>
    <phoneticPr fontId="3" type="noConversion"/>
  </si>
  <si>
    <r>
      <rPr>
        <sz val="12"/>
        <rFont val="標楷體"/>
        <family val="4"/>
        <charset val="136"/>
      </rPr>
      <t>鮮土重</t>
    </r>
    <r>
      <rPr>
        <sz val="12"/>
        <rFont val="Times New Roman"/>
        <family val="1"/>
      </rPr>
      <t>(g)</t>
    </r>
    <phoneticPr fontId="3" type="noConversion"/>
  </si>
  <si>
    <r>
      <rPr>
        <sz val="12"/>
        <rFont val="標楷體"/>
        <family val="4"/>
        <charset val="136"/>
      </rPr>
      <t>採土體積</t>
    </r>
    <r>
      <rPr>
        <sz val="12"/>
        <rFont val="Times New Roman"/>
        <family val="1"/>
      </rPr>
      <t>(cm³)</t>
    </r>
    <phoneticPr fontId="3" type="noConversion"/>
  </si>
  <si>
    <r>
      <rPr>
        <sz val="12"/>
        <rFont val="標楷體"/>
        <family val="4"/>
        <charset val="136"/>
      </rPr>
      <t>土壤密度</t>
    </r>
    <r>
      <rPr>
        <sz val="12"/>
        <rFont val="Times New Roman"/>
        <family val="1"/>
      </rPr>
      <t>(g/cm³)</t>
    </r>
    <phoneticPr fontId="3" type="noConversion"/>
  </si>
  <si>
    <r>
      <rPr>
        <sz val="12"/>
        <rFont val="標楷體"/>
        <family val="4"/>
        <charset val="136"/>
      </rPr>
      <t>單位面積土壤總碳含量</t>
    </r>
    <r>
      <rPr>
        <sz val="12"/>
        <rFont val="Times New Roman"/>
        <family val="1"/>
      </rPr>
      <t>(mg C cm</t>
    </r>
    <r>
      <rPr>
        <vertAlign val="superscript"/>
        <sz val="12"/>
        <rFont val="Times New Roman"/>
        <family val="1"/>
      </rPr>
      <t>-2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</si>
  <si>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單位面積土壤總碳含量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</si>
  <si>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該濕地土壤總碳儲量</t>
    </r>
    <r>
      <rPr>
        <sz val="12"/>
        <rFont val="Times New Roman"/>
        <family val="1"/>
      </rPr>
      <t>(kg C)</t>
    </r>
    <phoneticPr fontId="2" type="noConversion"/>
  </si>
  <si>
    <r>
      <rPr>
        <sz val="12"/>
        <rFont val="標楷體"/>
        <family val="4"/>
        <charset val="136"/>
      </rPr>
      <t>土溫</t>
    </r>
    <r>
      <rPr>
        <sz val="12"/>
        <rFont val="Times New Roman"/>
        <family val="1"/>
      </rPr>
      <t>(°C)</t>
    </r>
    <phoneticPr fontId="3" type="noConversion"/>
  </si>
  <si>
    <r>
      <rPr>
        <sz val="12"/>
        <rFont val="標楷體"/>
        <family val="4"/>
        <charset val="136"/>
      </rPr>
      <t>地上部碳儲量</t>
    </r>
    <r>
      <rPr>
        <sz val="12"/>
        <rFont val="Times New Roman"/>
        <family val="1"/>
      </rPr>
      <t>(gC)</t>
    </r>
    <phoneticPr fontId="3" type="noConversion"/>
  </si>
  <si>
    <r>
      <rPr>
        <sz val="12"/>
        <rFont val="標楷體"/>
        <family val="4"/>
        <charset val="136"/>
      </rPr>
      <t>地下部碳儲量</t>
    </r>
    <r>
      <rPr>
        <sz val="12"/>
        <rFont val="Times New Roman"/>
        <family val="1"/>
      </rPr>
      <t>(gC)</t>
    </r>
    <phoneticPr fontId="3" type="noConversion"/>
  </si>
  <si>
    <r>
      <rPr>
        <sz val="12"/>
        <rFont val="標楷體"/>
        <family val="4"/>
        <charset val="136"/>
      </rPr>
      <t>單位面積植物碳儲量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</si>
  <si>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該濕地植物總碳儲量</t>
    </r>
    <r>
      <rPr>
        <sz val="12"/>
        <rFont val="Times New Roman"/>
        <family val="1"/>
      </rPr>
      <t>(kg C)</t>
    </r>
    <phoneticPr fontId="3" type="noConversion"/>
  </si>
  <si>
    <r>
      <rPr>
        <sz val="12"/>
        <rFont val="標楷體"/>
        <family val="4"/>
        <charset val="136"/>
      </rPr>
      <t>每日地上部生產力</t>
    </r>
    <r>
      <rPr>
        <sz val="12"/>
        <rFont val="Times New Roman"/>
        <family val="1"/>
      </rPr>
      <t>(g d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</si>
  <si>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每日地下部生產力</t>
    </r>
    <r>
      <rPr>
        <sz val="12"/>
        <rFont val="Times New Roman"/>
        <family val="1"/>
      </rPr>
      <t>(g d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3" type="noConversion"/>
  </si>
  <si>
    <t>碳匯計算預留欄位</t>
    <phoneticPr fontId="2" type="noConversion"/>
  </si>
  <si>
    <t xml:space="preserve">一段時間內碳儲量的變化量。
該濕地植物該年度總碳匯量，以公斤C/公頃為表示單位。
</t>
    <phoneticPr fontId="2" type="noConversion"/>
  </si>
  <si>
    <t>溫室氣體排放係數。</t>
  </si>
  <si>
    <r>
      <t>土壤總碳匯量(kg C ha</t>
    </r>
    <r>
      <rPr>
        <b/>
        <vertAlign val="superscript"/>
        <sz val="12"/>
        <rFont val="標楷體"/>
        <family val="4"/>
        <charset val="136"/>
      </rPr>
      <t>-1</t>
    </r>
    <r>
      <rPr>
        <b/>
        <sz val="12"/>
        <rFont val="標楷體"/>
        <family val="4"/>
        <charset val="136"/>
      </rPr>
      <t xml:space="preserve"> yr</t>
    </r>
    <r>
      <rPr>
        <b/>
        <vertAlign val="superscript"/>
        <sz val="12"/>
        <rFont val="標楷體"/>
        <family val="4"/>
        <charset val="136"/>
      </rPr>
      <t>-1</t>
    </r>
    <r>
      <rPr>
        <b/>
        <sz val="12"/>
        <rFont val="標楷體"/>
        <family val="4"/>
        <charset val="136"/>
      </rPr>
      <t>)</t>
    </r>
    <phoneticPr fontId="2" type="noConversion"/>
  </si>
  <si>
    <r>
      <rPr>
        <b/>
        <sz val="12"/>
        <rFont val="標楷體"/>
        <family val="4"/>
        <charset val="136"/>
      </rPr>
      <t>排放係數</t>
    </r>
    <r>
      <rPr>
        <b/>
        <sz val="12"/>
        <rFont val="Times New Roman"/>
        <family val="1"/>
      </rPr>
      <t>(mg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>-eg m⁻² hr⁻¹)</t>
    </r>
    <phoneticPr fontId="2" type="noConversion"/>
  </si>
  <si>
    <t>*此區碳匯相關欄位以「年」為單位匯入</t>
    <phoneticPr fontId="2" type="noConversion"/>
  </si>
  <si>
    <t>此區塊生物碳計算會在資料匯入儲存時由程式計算</t>
    <phoneticPr fontId="2" type="noConversion"/>
  </si>
  <si>
    <t>物種及生物群體採樣資料</t>
    <phoneticPr fontId="2" type="noConversion"/>
  </si>
  <si>
    <t>土壤分層採樣資料</t>
    <phoneticPr fontId="2" type="noConversion"/>
  </si>
  <si>
    <t>採樣資料環境因子</t>
    <phoneticPr fontId="2" type="noConversion"/>
  </si>
  <si>
    <t>*此區為土壤、生物採樣資料共同表頭(同一濕地名稱、樣區、調查時間視為一筆資料)</t>
    <phoneticPr fontId="2" type="noConversion"/>
  </si>
  <si>
    <r>
      <t xml:space="preserve">濕地名稱(此處以中文濕地名稱為主)
</t>
    </r>
    <r>
      <rPr>
        <sz val="10"/>
        <color rgb="FFFF0000"/>
        <rFont val="Microsoft JhengHei Light"/>
        <family val="2"/>
        <charset val="136"/>
      </rPr>
      <t xml:space="preserve">
#必填欄位</t>
    </r>
    <phoneticPr fontId="2" type="noConversion"/>
  </si>
  <si>
    <r>
      <t xml:space="preserve">填入季節供判斷。
填寫方式如：春季、夏季、秋季、冬季。
12-2月是冬季。
3-5月是春季。
6-8月是夏季。
9-11月是秋季。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</si>
  <si>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格式為yyyyMMdd,不帶任何符號
eg:20230720
</t>
    </r>
    <r>
      <rPr>
        <sz val="10"/>
        <color rgb="FFFF0000"/>
        <rFont val="Microsoft JhengHei Light"/>
        <family val="2"/>
        <charset val="136"/>
      </rPr>
      <t xml:space="preserve">
#必填欄位</t>
    </r>
    <phoneticPr fontId="2" type="noConversion"/>
  </si>
  <si>
    <r>
      <t xml:space="preserve">格式為HHmm,不帶任何符號(24小時制)
eg:1351
</t>
    </r>
    <r>
      <rPr>
        <sz val="10"/>
        <color rgb="FFFF0000"/>
        <rFont val="Microsoft JhengHei Light"/>
        <family val="2"/>
        <charset val="136"/>
      </rPr>
      <t xml:space="preserve">
#必填欄位</t>
    </r>
    <phoneticPr fontId="2" type="noConversion"/>
  </si>
  <si>
    <r>
      <t xml:space="preserve">1.WGS84:十進位制
2.WGS84(DMS):度分秒
3.TWD97:十進位制
4.TWD97(TM2):二度分帶
5.TWD97(DMS):度分秒
6.ESPG4326:十進位制
7.ESPG4326(DMS):度分秒
8.ESPG3826:十進位制
9.ESPG3826(DMS):度分秒
10.ESPG3826(TM2):二度分帶
11.其他
</t>
    </r>
    <r>
      <rPr>
        <sz val="10"/>
        <color theme="4"/>
        <rFont val="Microsoft JhengHei Light"/>
        <family val="2"/>
        <charset val="136"/>
      </rPr>
      <t>#WGS 84（World Geodetic System 1984)是全球通用的地理坐標系統。
#TWD97（Taiwan Datum 1997）是台灣使用的地理坐標系統。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theme="4"/>
        <rFont val="Microsoft JhengHei Light"/>
        <family val="2"/>
        <charset val="136"/>
      </rPr>
      <t>#EPSG 4326代表了WGS 84坐標系（World Geodetic System 1984）。
#EPSG 3826代表了台灣的TWD97 TM2（Taiwan Datum 1997 Transverse Mercator Zone 2)投影坐標系。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</si>
  <si>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rPr>
        <sz val="12"/>
        <rFont val="Microsoft JhengHei Light"/>
        <family val="2"/>
        <charset val="136"/>
      </rPr>
      <t xml:space="preserve">1.120.9249167(十進位制)
2.120°55'29.7"E(度分秒)
3.120°08'21"(度分秒)
4.242328(二度分帶)
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#必填爛位</t>
    </r>
    <r>
      <rPr>
        <sz val="12"/>
        <color rgb="FFFF0000"/>
        <rFont val="Microsoft JhengHei Light"/>
        <family val="2"/>
        <charset val="136"/>
      </rPr>
      <t xml:space="preserve">
</t>
    </r>
    <phoneticPr fontId="2" type="noConversion"/>
  </si>
  <si>
    <r>
      <rPr>
        <sz val="12"/>
        <rFont val="Microsoft JhengHei Light"/>
        <family val="2"/>
        <charset val="136"/>
      </rPr>
      <t xml:space="preserve">1.23.42925(十進位制)
2.23°25'45.3"N(度分秒)
3.25°10'30"(度分秒)
4.2591819(二度分帶)
</t>
    </r>
    <r>
      <rPr>
        <sz val="12"/>
        <color rgb="FFFF0000"/>
        <rFont val="Microsoft JhengHei Light"/>
        <family val="2"/>
        <charset val="136"/>
      </rPr>
      <t xml:space="preserve">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</si>
  <si>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以自由文字描述該筆記錄使用之調查方法，可填入採集/觀測方法或流程的名稱、描述，或其參考文獻。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</si>
  <si>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中文或英文姓名，需填寫兩位以上調查者請以「、」區隔。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</si>
  <si>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測站名稱。若無測站名稱請填入「-」
</t>
    </r>
    <r>
      <rPr>
        <sz val="10"/>
        <color rgb="FFFF0000"/>
        <rFont val="Microsoft JhengHei Light"/>
        <family val="2"/>
        <charset val="136"/>
      </rPr>
      <t>#必填欄位</t>
    </r>
    <phoneticPr fontId="2" type="noConversion"/>
  </si>
  <si>
    <r>
      <t xml:space="preserve">此處以數字1、2、3表示是否為同一土壤分層採樣點。同一採樣區的同一採集點請填入相同數字。
</t>
    </r>
    <r>
      <rPr>
        <sz val="12"/>
        <color rgb="FFFF0000"/>
        <rFont val="Microsoft JhengHei Light"/>
        <family val="2"/>
        <charset val="136"/>
      </rPr>
      <t xml:space="preserve">  
*若該採樣區中土壤及植被採集資料筆數不相等，每筆對應的植被資料也需鍵入數字才能正確匯入採樣</t>
    </r>
    <phoneticPr fontId="2" type="noConversion"/>
  </si>
  <si>
    <t>為土壤深度(cm)×土壤密度(g/cm³)×有機碳含量(mg g⁻¹)</t>
    <phoneticPr fontId="2" type="noConversion"/>
  </si>
  <si>
    <r>
      <t xml:space="preserve">在同一濕地名稱、樣區、調查時間土壤資料中，取不同Repeat資料，在相同土壤分層深度中的各土壤分層深度碳含量取平均，再將以上所得出的平均數相加,即為儲存至資料庫的欄位值。
如:(平均(repeat=1的0~10公分資料,repeat=2的0~10公分資料)+平均(repeat=1的10~20公分資料,repeat=2的10~20公分資料))
</t>
    </r>
    <r>
      <rPr>
        <sz val="12"/>
        <color rgb="FFFF0000"/>
        <rFont val="Microsoft JhengHei Light"/>
        <family val="2"/>
        <charset val="136"/>
      </rPr>
      <t>*此處範例所示僅為單一濕地名稱、樣區、調查時間、Repeat中加總資料,實際資料以上方公式為主</t>
    </r>
    <phoneticPr fontId="2" type="noConversion"/>
  </si>
  <si>
    <r>
      <t xml:space="preserve">一段時間內碳儲量的變化量。
</t>
    </r>
    <r>
      <rPr>
        <sz val="12"/>
        <color theme="1"/>
        <rFont val="Microsoft JhengHei Light"/>
        <family val="2"/>
        <charset val="136"/>
      </rPr>
      <t>以公斤C/公頃為表示單位。</t>
    </r>
    <phoneticPr fontId="2" type="noConversion"/>
  </si>
  <si>
    <r>
      <rPr>
        <sz val="12"/>
        <color theme="9" tint="-0.249977111117893"/>
        <rFont val="Microsoft JhengHei Light"/>
        <family val="2"/>
        <charset val="136"/>
      </rPr>
      <t xml:space="preserve">***可接受資料表示方式  </t>
    </r>
    <r>
      <rPr>
        <sz val="12"/>
        <color theme="1"/>
        <rFont val="Microsoft JhengHei Light"/>
        <family val="2"/>
        <charset val="136"/>
      </rPr>
      <t xml:space="preserve">
</t>
    </r>
    <r>
      <rPr>
        <b/>
        <sz val="12"/>
        <color theme="1"/>
        <rFont val="Microsoft JhengHei Light"/>
        <family val="2"/>
        <charset val="136"/>
      </rPr>
      <t>#十進位</t>
    </r>
    <r>
      <rPr>
        <sz val="12"/>
        <color theme="1"/>
        <rFont val="Microsoft JhengHei Light"/>
        <family val="2"/>
        <charset val="136"/>
      </rPr>
      <t xml:space="preserve">
120.0382  23.16583
</t>
    </r>
    <r>
      <rPr>
        <b/>
        <sz val="12"/>
        <color theme="1"/>
        <rFont val="Microsoft JhengHei Light"/>
        <family val="2"/>
        <charset val="136"/>
      </rPr>
      <t>#度分秒</t>
    </r>
    <r>
      <rPr>
        <sz val="12"/>
        <color theme="1"/>
        <rFont val="Microsoft JhengHei Light"/>
        <family val="2"/>
        <charset val="136"/>
      </rPr>
      <t xml:space="preserve">
120°50'27.7''E 23°17'37.4''N
121°19'44.4" 23°20'38.6"
</t>
    </r>
    <r>
      <rPr>
        <b/>
        <sz val="12"/>
        <color theme="1"/>
        <rFont val="Microsoft JhengHei Light"/>
        <family val="2"/>
        <charset val="136"/>
      </rPr>
      <t>#二度分帶</t>
    </r>
    <r>
      <rPr>
        <sz val="12"/>
        <color theme="1"/>
        <rFont val="Microsoft JhengHei Light"/>
        <family val="2"/>
        <charset val="136"/>
      </rPr>
      <t xml:space="preserve">
248170.787  2652129.936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</si>
  <si>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sz val="12"/>
        <color theme="1"/>
        <rFont val="Microsoft JhengHei Light"/>
        <family val="2"/>
        <charset val="136"/>
      </rPr>
      <t xml:space="preserve">
</t>
    </r>
    <r>
      <rPr>
        <b/>
        <sz val="12"/>
        <color theme="1"/>
        <rFont val="Microsoft JhengHei Light"/>
        <family val="2"/>
        <charset val="136"/>
      </rPr>
      <t>(以第三列 I3 為例)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2"/>
        <color theme="2" tint="-0.499984740745262"/>
        <rFont val="Microsoft JhengHei Light"/>
        <family val="2"/>
        <charset val="136"/>
      </rPr>
      <t>=IF(COUNTIF(F3:F3, "*DMS*") &gt; 0,   (INT(MID(G3, 1, FIND("°", G3) - 1)) + INT(MID(G3, FIND("°", G3) + 1, FIND("'", G3) - FIND("°", G3) - 1)) / 60 + VALUE(SUBSTITUTE(MID(G3, FIND("'", G3) + 1, LEN(G3) - FIND("'", G3) - 1), "'", "")) / 3600), G3)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</si>
  <si>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b/>
        <sz val="12"/>
        <color theme="1"/>
        <rFont val="Microsoft JhengHei Light"/>
        <family val="2"/>
        <charset val="136"/>
      </rPr>
      <t xml:space="preserve">
(以第三列 J3 為例)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2"/>
        <color theme="2" tint="-0.499984740745262"/>
        <rFont val="Microsoft JhengHei Light"/>
        <family val="2"/>
        <charset val="136"/>
      </rPr>
      <t>=IF(COUNTIF(F3:F3, "*DMS*") &gt; 0,   (INT(MID(H3, 1, FIND("°", H3) - 1)) + INT(MID(H3, FIND("°", H3) + 1, FIND("'", H3) - FIND("°", H3) - 1)) / 60 + VALUE(SUBSTITUTE(MID(H3, FIND("'", H3) + 1, LEN(H3) - FIND("'", H3) - 1), "'", "")) / 3600), H3)</t>
    </r>
    <phoneticPr fontId="2" type="noConversion"/>
  </si>
  <si>
    <r>
      <rPr>
        <b/>
        <sz val="12"/>
        <color theme="9"/>
        <rFont val="Microsoft JhengHei Light"/>
        <family val="2"/>
        <charset val="136"/>
      </rPr>
      <t>*同一採樣區資料</t>
    </r>
    <r>
      <rPr>
        <sz val="12"/>
        <color rgb="FF000000"/>
        <rFont val="Microsoft JhengHei Light"/>
        <family val="2"/>
        <charset val="136"/>
      </rPr>
      <t xml:space="preserve"> =&gt; 同一濕地名稱、樣區、調查時間視為同採樣區
</t>
    </r>
    <r>
      <rPr>
        <b/>
        <sz val="12"/>
        <color theme="9"/>
        <rFont val="Microsoft JhengHei Light"/>
        <family val="2"/>
        <charset val="136"/>
      </rPr>
      <t>*同一採集點(土壤&amp;植被)</t>
    </r>
    <r>
      <rPr>
        <sz val="12"/>
        <color rgb="FF000000"/>
        <rFont val="Microsoft JhengHei Light"/>
        <family val="2"/>
        <charset val="136"/>
      </rPr>
      <t xml:space="preserve"> =&gt;
1.(土壤):同一管土壤分層單次採集(例如:單次採集一管10cm土壤，其中分為0-2cm、2-5cm、5-10cm，此為同一土壤採集)。
2.(植被)</t>
    </r>
    <r>
      <rPr>
        <sz val="12"/>
        <color rgb="FFFFCCCC"/>
        <rFont val="Microsoft JhengHei Light"/>
        <family val="2"/>
        <charset val="136"/>
      </rPr>
      <t>■</t>
    </r>
    <r>
      <rPr>
        <sz val="12"/>
        <color rgb="FF000000"/>
        <rFont val="Microsoft JhengHei Light"/>
        <family val="2"/>
        <charset val="136"/>
      </rPr>
      <t xml:space="preserve">:若同一採樣區中，土壤採集資料數小於植被採集資料筆數，則每一筆植被資料，需依筆數鍵入數字，才能正確匯入
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</si>
  <si>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X3 為例)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2"/>
        <color theme="2" tint="-0.499984740745262"/>
        <rFont val="Microsoft JhengHei Light"/>
        <family val="2"/>
        <charset val="136"/>
      </rPr>
      <t>=1-Y3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</si>
  <si>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AC 為例)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2"/>
        <color theme="2" tint="-0.499984740745262"/>
        <rFont val="Microsoft JhengHei Light"/>
        <family val="2"/>
        <charset val="136"/>
      </rPr>
      <t>=AB3*10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</si>
  <si>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AD 為例)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2"/>
        <color theme="2" tint="-0.499984740745262"/>
        <rFont val="Microsoft JhengHei Light"/>
        <family val="2"/>
        <charset val="136"/>
      </rPr>
      <t>=S3*AA3*AC3</t>
    </r>
    <phoneticPr fontId="2" type="noConversion"/>
  </si>
  <si>
    <r>
      <rPr>
        <b/>
        <sz val="12"/>
        <color theme="9"/>
        <rFont val="Microsoft JhengHei Light"/>
        <family val="2"/>
        <charset val="136"/>
      </rPr>
      <t>*同一採樣區資料</t>
    </r>
    <r>
      <rPr>
        <sz val="12"/>
        <color rgb="FF000000"/>
        <rFont val="Microsoft JhengHei Light"/>
        <family val="2"/>
        <charset val="136"/>
      </rPr>
      <t xml:space="preserve"> =&gt; 同一濕地名稱、樣區、調查時間
</t>
    </r>
    <r>
      <rPr>
        <b/>
        <sz val="12"/>
        <color theme="9"/>
        <rFont val="Microsoft JhengHei Light"/>
        <family val="2"/>
        <charset val="136"/>
      </rPr>
      <t>*同一物種採集點</t>
    </r>
    <r>
      <rPr>
        <sz val="12"/>
        <color rgb="FF000000"/>
        <rFont val="Microsoft JhengHei Light"/>
        <family val="2"/>
        <charset val="136"/>
      </rPr>
      <t xml:space="preserve">=&gt;同採樣區內的同一物種(Family)
</t>
    </r>
    <r>
      <rPr>
        <b/>
        <sz val="12"/>
        <color theme="9"/>
        <rFont val="Microsoft JhengHei Light"/>
        <family val="2"/>
        <charset val="136"/>
      </rPr>
      <t>*同一生物群體</t>
    </r>
    <r>
      <rPr>
        <sz val="12"/>
        <color rgb="FF000000"/>
        <rFont val="Microsoft JhengHei Light"/>
        <family val="2"/>
        <charset val="136"/>
      </rPr>
      <t xml:space="preserve"> =&gt; 同一點採樣區內同一物種採集點中的同一生物群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</si>
  <si>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BF3 為例)
</t>
    </r>
    <r>
      <rPr>
        <sz val="12"/>
        <color theme="2" tint="-0.499984740745262"/>
        <rFont val="Microsoft JhengHei Light"/>
        <family val="2"/>
        <charset val="136"/>
      </rPr>
      <t>=BB3*BD3%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</si>
  <si>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BG3 為例)
</t>
    </r>
    <r>
      <rPr>
        <sz val="12"/>
        <color theme="2" tint="-0.499984740745262"/>
        <rFont val="Microsoft JhengHei Light"/>
        <family val="2"/>
        <charset val="136"/>
      </rPr>
      <t xml:space="preserve">
=BC3*BE3%</t>
    </r>
    <phoneticPr fontId="2" type="noConversion"/>
  </si>
  <si>
    <r>
      <rPr>
        <b/>
        <sz val="12"/>
        <color theme="9" tint="-0.249977111117893"/>
        <rFont val="Microsoft JhengHei Light"/>
        <family val="2"/>
        <charset val="136"/>
      </rPr>
      <t>***公式</t>
    </r>
    <r>
      <rPr>
        <b/>
        <sz val="12"/>
        <color theme="1"/>
        <rFont val="Microsoft JhengHei Light"/>
        <family val="2"/>
        <charset val="136"/>
      </rPr>
      <t xml:space="preserve">
(以第三列 BJ3 為例)
</t>
    </r>
    <r>
      <rPr>
        <sz val="12"/>
        <color theme="2" tint="-0.499984740745262"/>
        <rFont val="Microsoft JhengHei Light"/>
        <family val="2"/>
        <charset val="136"/>
      </rPr>
      <t xml:space="preserve">
=IF(OR(ISBLANK(BI3), ISBLANK(BH3)), NA(), BI3/BH3)</t>
    </r>
    <phoneticPr fontId="2" type="noConversion"/>
  </si>
  <si>
    <r>
      <t>【該濕地單一群體植物碳儲量加總</t>
    </r>
    <r>
      <rPr>
        <sz val="12"/>
        <color theme="1"/>
        <rFont val="Microsoft JhengHei UI"/>
        <family val="2"/>
        <charset val="136"/>
      </rPr>
      <t>之</t>
    </r>
    <r>
      <rPr>
        <sz val="12"/>
        <color theme="1"/>
        <rFont val="Microsoft JhengHei Light"/>
        <family val="2"/>
        <charset val="136"/>
      </rPr>
      <t>平均】</t>
    </r>
    <phoneticPr fontId="2" type="noConversion"/>
  </si>
  <si>
    <t>濕地名稱</t>
  </si>
  <si>
    <t>主要濕地類型</t>
  </si>
  <si>
    <t>季節</t>
  </si>
  <si>
    <t>調查日期</t>
  </si>
  <si>
    <t>調查時間</t>
  </si>
  <si>
    <t>坐標參考系統</t>
  </si>
  <si>
    <t>X座標(經度)</t>
  </si>
  <si>
    <t>Y座標(緯度)</t>
  </si>
  <si>
    <t>採樣器材及方法</t>
  </si>
  <si>
    <t>紀錄者</t>
  </si>
  <si>
    <t>面積(ha)</t>
  </si>
  <si>
    <t>重複</t>
  </si>
  <si>
    <t>土壤分層深度(依照深度分層)</t>
  </si>
  <si>
    <t>土壤深度(cm)</t>
  </si>
  <si>
    <t>鄰近海草物種</t>
  </si>
  <si>
    <t>底質組成</t>
  </si>
  <si>
    <t>鮮土重(g)</t>
  </si>
  <si>
    <t>含水率</t>
  </si>
  <si>
    <t>採土體積(cm³)</t>
  </si>
  <si>
    <t>土壤密度(g/cm³)</t>
  </si>
  <si>
    <t>有機碳含量(%)</t>
  </si>
  <si>
    <t>有機碳含量(mg g⁻¹)</t>
  </si>
  <si>
    <t>水深(m)</t>
  </si>
  <si>
    <t>能見度(cm)</t>
  </si>
  <si>
    <t>濁度(NTU)</t>
  </si>
  <si>
    <t>葉綠素a濃度(μg/L)</t>
  </si>
  <si>
    <t>水溫(°C)</t>
  </si>
  <si>
    <t>酸鹼值</t>
  </si>
  <si>
    <t>溶氧(%)</t>
  </si>
  <si>
    <t>溶氧(mg/L)</t>
  </si>
  <si>
    <t>粉泥黏土含量(%)</t>
  </si>
  <si>
    <t>導電度(μS/cm)</t>
  </si>
  <si>
    <t>氧化還原電位(mV)</t>
  </si>
  <si>
    <t>鹽度(psu)</t>
  </si>
  <si>
    <t>氨氮(μM)</t>
  </si>
  <si>
    <t>硝酸鹽氮(μM)</t>
  </si>
  <si>
    <t>亞硝酸鹽氮(μM)</t>
  </si>
  <si>
    <t>正磷酸鹽(μM)</t>
  </si>
  <si>
    <t>土壤pH值</t>
  </si>
  <si>
    <t>土溫(°C)</t>
  </si>
  <si>
    <t>物種俗名</t>
  </si>
  <si>
    <t>物種學名</t>
  </si>
  <si>
    <t>地上部生物量(g)</t>
  </si>
  <si>
    <t>地下部生物量(g)</t>
  </si>
  <si>
    <t>地上部碳儲量(gC)</t>
  </si>
  <si>
    <t>地下部碳儲量(gC)</t>
  </si>
  <si>
    <t>生物量取樣面積(m²)</t>
  </si>
  <si>
    <t>數量</t>
  </si>
  <si>
    <r>
      <rPr>
        <sz val="12"/>
        <color theme="1"/>
        <rFont val="Times New Roman"/>
        <family val="1"/>
      </rPr>
      <t>樣區名稱</t>
    </r>
  </si>
  <si>
    <r>
      <t>各土壤分層深度碳含量(mg cm</t>
    </r>
    <r>
      <rPr>
        <vertAlign val="superscript"/>
        <sz val="12"/>
        <rFont val="Times New Roman"/>
        <family val="1"/>
      </rPr>
      <t>-2</t>
    </r>
    <r>
      <rPr>
        <sz val="12"/>
        <rFont val="Times New Roman"/>
        <family val="1"/>
      </rPr>
      <t>)</t>
    </r>
  </si>
  <si>
    <r>
      <t>排放係數(mg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-eg m⁻² hr⁻¹)</t>
    </r>
  </si>
  <si>
    <r>
      <t>植物總碳匯量(kg C ha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</si>
  <si>
    <t>粒徑中間值(mm)</t>
  </si>
  <si>
    <t>Abv_biomass</t>
  </si>
  <si>
    <t>單位面積株數</t>
  </si>
  <si>
    <t>地上部生物含碳量(%)</t>
  </si>
  <si>
    <t>地下部生物含碳量(%)</t>
  </si>
  <si>
    <t>Abv_bc_percent</t>
  </si>
  <si>
    <t>Below_bc_percent</t>
  </si>
  <si>
    <r>
      <t>光照 ( µmol s</t>
    </r>
    <r>
      <rPr>
        <vertAlign val="superscript"/>
        <sz val="12"/>
        <rFont val="Times New Roman"/>
        <family val="1"/>
      </rPr>
      <t xml:space="preserve">-1 </t>
    </r>
    <r>
      <rPr>
        <sz val="12"/>
        <rFont val="Times New Roman"/>
        <family val="1"/>
      </rPr>
      <t>m</t>
    </r>
    <r>
      <rPr>
        <vertAlign val="superscript"/>
        <sz val="12"/>
        <rFont val="Times New Roman"/>
        <family val="1"/>
      </rPr>
      <t>-2</t>
    </r>
    <r>
      <rPr>
        <sz val="12"/>
        <rFont val="Times New Roman"/>
        <family val="1"/>
      </rPr>
      <t xml:space="preserve"> )</t>
    </r>
  </si>
  <si>
    <r>
      <t>土壤總碳匯量(kg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</si>
  <si>
    <t>Turbidity</t>
    <phoneticPr fontId="2" type="noConversion"/>
  </si>
  <si>
    <t>含土率</t>
    <phoneticPr fontId="2" type="noConversion"/>
  </si>
  <si>
    <t>Moisture</t>
    <phoneticPr fontId="2" type="noConversion"/>
  </si>
  <si>
    <t>Quantity</t>
    <phoneticPr fontId="2" type="noConversion"/>
  </si>
  <si>
    <t>Below_biomass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</si>
</sst>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0.00_);\(0.00\)"/>
    <numFmt numFmtId="178" formatCode="0.000"/>
    <numFmt numFmtId="179" formatCode="0.0"/>
    <numFmt numFmtId="180" formatCode="0.000_);[Red]\(0.000\)"/>
    <numFmt numFmtId="181" formatCode="0.0000_);\(0.0000\)"/>
    <numFmt numFmtId="182" formatCode="0.0_);[Red]\(0.0\)"/>
  </numFmts>
  <fonts count="5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vertAlign val="superscript"/>
      <sz val="12"/>
      <name val="標楷體"/>
      <family val="4"/>
      <charset val="136"/>
    </font>
    <font>
      <b/>
      <sz val="12"/>
      <name val="Calibri"/>
      <family val="4"/>
      <charset val="161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vertAlign val="superscript"/>
      <sz val="12"/>
      <name val="Times New Roman"/>
      <family val="1"/>
    </font>
    <font>
      <b/>
      <sz val="12"/>
      <color rgb="FFFF0000"/>
      <name val="標楷體"/>
      <family val="4"/>
      <charset val="136"/>
    </font>
    <font>
      <b/>
      <sz val="12"/>
      <name val="Times New Roman"/>
      <family val="1"/>
    </font>
    <font>
      <b/>
      <sz val="12"/>
      <name val="Calibri"/>
      <family val="1"/>
      <charset val="161"/>
    </font>
    <font>
      <sz val="11"/>
      <color theme="1"/>
      <name val="Times New Roman"/>
      <family val="1"/>
    </font>
    <font>
      <b/>
      <sz val="12"/>
      <name val="標楷體"/>
      <family val="1"/>
      <charset val="136"/>
    </font>
    <font>
      <sz val="11"/>
      <color theme="1"/>
      <name val="新細明體"/>
      <family val="2"/>
      <scheme val="minor"/>
    </font>
    <font>
      <sz val="11"/>
      <color rgb="FF000000"/>
      <name val="Times New Roman"/>
      <family val="1"/>
    </font>
    <font>
      <sz val="12"/>
      <color theme="1"/>
      <name val="細明體"/>
      <family val="1"/>
      <charset val="136"/>
    </font>
    <font>
      <b/>
      <sz val="12"/>
      <color theme="1"/>
      <name val="Times New Roman"/>
      <family val="1"/>
    </font>
    <font>
      <b/>
      <vertAlign val="superscript"/>
      <sz val="12"/>
      <color theme="1"/>
      <name val="標楷體"/>
      <family val="4"/>
      <charset val="136"/>
    </font>
    <font>
      <vertAlign val="subscript"/>
      <sz val="12"/>
      <name val="Times New Roman"/>
      <family val="1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b/>
      <sz val="12"/>
      <name val="Times New Roman"/>
      <family val="4"/>
      <charset val="136"/>
    </font>
    <font>
      <b/>
      <vertAlign val="subscript"/>
      <sz val="12"/>
      <name val="Times New Roman"/>
      <family val="1"/>
    </font>
    <font>
      <sz val="12"/>
      <color theme="1"/>
      <name val="Microsoft JhengHei Light"/>
      <family val="2"/>
      <charset val="136"/>
    </font>
    <font>
      <sz val="10"/>
      <color rgb="FFFF0000"/>
      <name val="Microsoft JhengHei Light"/>
      <family val="2"/>
      <charset val="136"/>
    </font>
    <font>
      <sz val="10"/>
      <color theme="4"/>
      <name val="Microsoft JhengHei Light"/>
      <family val="2"/>
      <charset val="136"/>
    </font>
    <font>
      <sz val="12"/>
      <color rgb="FFFF0000"/>
      <name val="Microsoft JhengHei Light"/>
      <family val="2"/>
      <charset val="136"/>
    </font>
    <font>
      <sz val="12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12"/>
      <color theme="9" tint="-0.249977111117893"/>
      <name val="Microsoft JhengHei Light"/>
      <family val="2"/>
      <charset val="136"/>
    </font>
    <font>
      <b/>
      <sz val="12"/>
      <color theme="1"/>
      <name val="Microsoft JhengHei Light"/>
      <family val="2"/>
      <charset val="136"/>
    </font>
    <font>
      <b/>
      <sz val="12"/>
      <color theme="9" tint="-0.249977111117893"/>
      <name val="Microsoft JhengHei Light"/>
      <family val="2"/>
      <charset val="136"/>
    </font>
    <font>
      <sz val="12"/>
      <color theme="2" tint="-0.499984740745262"/>
      <name val="Microsoft JhengHei Light"/>
      <family val="2"/>
      <charset val="136"/>
    </font>
    <font>
      <b/>
      <sz val="12"/>
      <color theme="9"/>
      <name val="Microsoft JhengHei Light"/>
      <family val="2"/>
      <charset val="136"/>
    </font>
    <font>
      <sz val="12"/>
      <color rgb="FFFFCCCC"/>
      <name val="Microsoft JhengHei Light"/>
      <family val="2"/>
      <charset val="136"/>
    </font>
    <font>
      <sz val="12"/>
      <color theme="4" tint="-0.249977111117893"/>
      <name val="Microsoft JhengHei Light"/>
      <family val="2"/>
      <charset val="136"/>
    </font>
    <font>
      <b/>
      <sz val="12"/>
      <color theme="1"/>
      <name val="Times New Roman"/>
      <family val="4"/>
      <charset val="136"/>
    </font>
    <font>
      <sz val="12"/>
      <color theme="1"/>
      <name val="Microsoft JhengHei UI"/>
      <family val="2"/>
      <charset val="136"/>
    </font>
    <font>
      <sz val="11"/>
      <color indexed="8"/>
      <name val="新細明體"/>
      <family val="2"/>
      <scheme val="minor"/>
    </font>
    <font>
      <sz val="12"/>
      <color indexed="8"/>
      <name val="Times New Roman"/>
      <family val="1"/>
    </font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3" fillId="0" borderId="0"/>
    <xf numFmtId="0" fontId="48" fillId="0" borderId="0"/>
    <xf numFmtId="0" fontId="50" fillId="0" borderId="0"/>
    <xf numFmtId="0" fontId="50" fillId="0" borderId="0"/>
    <xf numFmtId="9" fontId="23" fillId="0" borderId="0" applyFont="0" applyFill="0" applyBorder="0" applyAlignment="0" applyProtection="0"/>
    <xf numFmtId="0" fontId="23" fillId="0" borderId="0"/>
    <xf numFmtId="0" fontId="52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/>
  </cellStyleXfs>
  <cellXfs count="26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8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 applyProtection="1">
      <alignment horizontal="center" vertical="center"/>
      <protection locked="0"/>
    </xf>
    <xf numFmtId="177" fontId="11" fillId="6" borderId="1" xfId="0" applyNumberFormat="1" applyFont="1" applyFill="1" applyBorder="1" applyAlignment="1">
      <alignment horizontal="center" vertical="center"/>
    </xf>
    <xf numFmtId="177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 applyProtection="1">
      <alignment horizontal="center" vertical="center"/>
      <protection locked="0"/>
    </xf>
    <xf numFmtId="176" fontId="11" fillId="4" borderId="1" xfId="0" applyNumberFormat="1" applyFont="1" applyFill="1" applyBorder="1" applyAlignment="1" applyProtection="1">
      <alignment horizontal="center" vertical="center"/>
      <protection locked="0"/>
    </xf>
    <xf numFmtId="177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>
      <alignment vertical="center"/>
    </xf>
    <xf numFmtId="0" fontId="1" fillId="9" borderId="1" xfId="0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7" fillId="0" borderId="0" xfId="0" applyNumberFormat="1" applyFont="1" applyAlignment="1">
      <alignment horizontal="center"/>
    </xf>
    <xf numFmtId="180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17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9" borderId="7" xfId="0" applyFont="1" applyFill="1" applyBorder="1">
      <alignment vertical="center"/>
    </xf>
    <xf numFmtId="0" fontId="4" fillId="1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2" fontId="21" fillId="0" borderId="0" xfId="1" applyNumberFormat="1" applyFont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2" fontId="21" fillId="3" borderId="0" xfId="1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0" fillId="0" borderId="10" xfId="0" applyBorder="1">
      <alignment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2" fontId="21" fillId="3" borderId="0" xfId="0" applyNumberFormat="1" applyFont="1" applyFill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9" fontId="6" fillId="3" borderId="0" xfId="0" applyNumberFormat="1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10" xfId="0" applyNumberForma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9" fillId="10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7" fontId="15" fillId="10" borderId="1" xfId="0" applyNumberFormat="1" applyFont="1" applyFill="1" applyBorder="1" applyAlignment="1">
      <alignment horizontal="center" vertical="center"/>
    </xf>
    <xf numFmtId="177" fontId="15" fillId="10" borderId="8" xfId="0" applyNumberFormat="1" applyFont="1" applyFill="1" applyBorder="1" applyAlignment="1">
      <alignment horizontal="center" vertical="center"/>
    </xf>
    <xf numFmtId="177" fontId="6" fillId="10" borderId="4" xfId="0" applyNumberFormat="1" applyFont="1" applyFill="1" applyBorder="1" applyAlignment="1">
      <alignment horizontal="center" vertical="center"/>
    </xf>
    <xf numFmtId="177" fontId="6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76" fontId="11" fillId="5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77" fontId="9" fillId="10" borderId="1" xfId="0" applyNumberFormat="1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49" fontId="6" fillId="13" borderId="0" xfId="0" applyNumberFormat="1" applyFont="1" applyFill="1" applyAlignment="1">
      <alignment horizontal="center" vertical="center"/>
    </xf>
    <xf numFmtId="2" fontId="6" fillId="13" borderId="0" xfId="0" applyNumberFormat="1" applyFont="1" applyFill="1" applyAlignment="1">
      <alignment horizontal="center" vertical="center"/>
    </xf>
    <xf numFmtId="2" fontId="6" fillId="13" borderId="0" xfId="0" applyNumberFormat="1" applyFont="1" applyFill="1" applyAlignment="1">
      <alignment horizontal="center"/>
    </xf>
    <xf numFmtId="1" fontId="6" fillId="13" borderId="0" xfId="0" applyNumberFormat="1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/>
    </xf>
    <xf numFmtId="49" fontId="6" fillId="13" borderId="10" xfId="0" applyNumberFormat="1" applyFont="1" applyFill="1" applyBorder="1" applyAlignment="1">
      <alignment horizontal="center" vertical="center"/>
    </xf>
    <xf numFmtId="2" fontId="6" fillId="13" borderId="10" xfId="0" applyNumberFormat="1" applyFont="1" applyFill="1" applyBorder="1" applyAlignment="1">
      <alignment horizontal="center" vertical="center"/>
    </xf>
    <xf numFmtId="176" fontId="6" fillId="13" borderId="10" xfId="0" applyNumberFormat="1" applyFont="1" applyFill="1" applyBorder="1" applyAlignment="1">
      <alignment horizontal="center" vertical="center"/>
    </xf>
    <xf numFmtId="2" fontId="6" fillId="13" borderId="10" xfId="0" applyNumberFormat="1" applyFont="1" applyFill="1" applyBorder="1" applyAlignment="1">
      <alignment horizontal="center"/>
    </xf>
    <xf numFmtId="1" fontId="6" fillId="13" borderId="10" xfId="0" applyNumberFormat="1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 wrapText="1"/>
    </xf>
    <xf numFmtId="176" fontId="6" fillId="13" borderId="0" xfId="0" applyNumberFormat="1" applyFont="1" applyFill="1" applyAlignment="1">
      <alignment horizontal="center" vertical="center"/>
    </xf>
    <xf numFmtId="2" fontId="6" fillId="13" borderId="0" xfId="0" applyNumberFormat="1" applyFont="1" applyFill="1" applyAlignment="1">
      <alignment horizontal="center" vertical="center" wrapText="1"/>
    </xf>
    <xf numFmtId="0" fontId="0" fillId="13" borderId="0" xfId="0" applyFill="1">
      <alignment vertical="center"/>
    </xf>
    <xf numFmtId="2" fontId="6" fillId="13" borderId="10" xfId="0" applyNumberFormat="1" applyFont="1" applyFill="1" applyBorder="1" applyAlignment="1">
      <alignment horizontal="center" vertical="center" wrapText="1"/>
    </xf>
    <xf numFmtId="0" fontId="0" fillId="13" borderId="10" xfId="0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4" fillId="10" borderId="1" xfId="0" applyNumberFormat="1" applyFont="1" applyFill="1" applyBorder="1" applyAlignment="1">
      <alignment horizontal="center" vertical="center" wrapText="1"/>
    </xf>
    <xf numFmtId="177" fontId="9" fillId="1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177" fontId="9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177" fontId="11" fillId="10" borderId="1" xfId="0" applyNumberFormat="1" applyFont="1" applyFill="1" applyBorder="1" applyAlignment="1">
      <alignment horizontal="center" vertical="center"/>
    </xf>
    <xf numFmtId="177" fontId="9" fillId="10" borderId="4" xfId="0" applyNumberFormat="1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21" fillId="16" borderId="0" xfId="0" applyFont="1" applyFill="1" applyAlignment="1"/>
    <xf numFmtId="0" fontId="3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 wrapText="1"/>
    </xf>
    <xf numFmtId="0" fontId="4" fillId="1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3" fillId="0" borderId="1" xfId="0" applyFont="1" applyBorder="1">
      <alignment vertical="center"/>
    </xf>
    <xf numFmtId="0" fontId="37" fillId="12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 applyAlignment="1">
      <alignment horizontal="left" vertical="top" wrapText="1"/>
    </xf>
    <xf numFmtId="0" fontId="38" fillId="0" borderId="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177" fontId="46" fillId="10" borderId="8" xfId="0" applyNumberFormat="1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80" fontId="9" fillId="3" borderId="4" xfId="0" applyNumberFormat="1" applyFont="1" applyFill="1" applyBorder="1" applyAlignment="1">
      <alignment horizontal="center" vertical="center"/>
    </xf>
    <xf numFmtId="179" fontId="9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49" fontId="49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49" fontId="5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2" fontId="6" fillId="0" borderId="0" xfId="4" applyNumberFormat="1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horizontal="center"/>
    </xf>
    <xf numFmtId="2" fontId="6" fillId="0" borderId="0" xfId="12" applyNumberFormat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center" vertical="center" wrapText="1"/>
    </xf>
    <xf numFmtId="0" fontId="36" fillId="6" borderId="15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</cellXfs>
  <cellStyles count="13">
    <cellStyle name="一般" xfId="0" builtinId="0"/>
    <cellStyle name="一般 2" xfId="1" xr:uid="{811A5EED-9DC1-489F-B958-F7CE82AA11BA}"/>
    <cellStyle name="一般 2 2" xfId="4" xr:uid="{BCCC9E89-4534-4CE5-BDC2-C10F30E0170A}"/>
    <cellStyle name="一般 2 3" xfId="7" xr:uid="{5C267B2F-5935-4DDE-B2C9-A64E7688CDF3}"/>
    <cellStyle name="一般 3" xfId="2" xr:uid="{3A8A8797-2D2C-4072-991F-DF3531ED321E}"/>
    <cellStyle name="一般 3 2" xfId="6" xr:uid="{0B0F638D-DFD5-48A3-828E-108704045189}"/>
    <cellStyle name="一般 4" xfId="3" xr:uid="{A76622B1-A0E4-4901-A12A-859446B2F4D3}"/>
    <cellStyle name="一般 4 2" xfId="10" xr:uid="{666C89AB-C3DC-4F9A-8D74-42080482CF54}"/>
    <cellStyle name="一般 4 3" xfId="8" xr:uid="{25C1E743-F4A1-40D4-AACC-CF2EB0388B90}"/>
    <cellStyle name="百分比" xfId="12" builtinId="5"/>
    <cellStyle name="百分比 2" xfId="9" xr:uid="{00BB5EC4-962B-4FA4-A46A-AAF54D7BAF38}"/>
    <cellStyle name="百分比 2 2" xfId="11" xr:uid="{BFA45910-DA4B-467C-A57C-9B2A1CC351F7}"/>
    <cellStyle name="百分比 3" xfId="5" xr:uid="{1EF1FADC-F377-4CC8-9025-20B51E478ADC}"/>
  </cellStyles>
  <dxfs count="0"/>
  <tableStyles count="0" defaultTableStyle="TableStyleMedium2" defaultPivotStyle="PivotStyleLight16"/>
  <colors>
    <mruColors>
      <color rgb="FFFFCCCC"/>
      <color rgb="FFCC99FF"/>
      <color rgb="FF99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B4B4-B4E7-428A-A8E6-BAB189E9CB00}">
  <dimension ref="A1:BM143"/>
  <sheetViews>
    <sheetView tabSelected="1" zoomScale="85" zoomScaleNormal="85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E9" sqref="E9"/>
    </sheetView>
  </sheetViews>
  <sheetFormatPr defaultColWidth="8.6328125" defaultRowHeight="15.5" x14ac:dyDescent="0.4"/>
  <cols>
    <col min="1" max="1" width="16.6328125" style="7" bestFit="1" customWidth="1"/>
    <col min="2" max="2" width="13.1796875" style="7" bestFit="1" customWidth="1"/>
    <col min="3" max="3" width="6.6328125" style="7" bestFit="1" customWidth="1"/>
    <col min="4" max="4" width="30.08984375" style="7" customWidth="1"/>
    <col min="5" max="5" width="26.36328125" style="7" customWidth="1"/>
    <col min="6" max="6" width="13.36328125" style="7" bestFit="1" customWidth="1"/>
    <col min="7" max="7" width="13.6328125" style="7" bestFit="1" customWidth="1"/>
    <col min="8" max="8" width="14.1796875" style="7" bestFit="1" customWidth="1"/>
    <col min="9" max="9" width="15.453125" style="7" customWidth="1"/>
    <col min="10" max="10" width="16.90625" style="7" customWidth="1"/>
    <col min="11" max="11" width="13.1796875" style="7" bestFit="1" customWidth="1"/>
    <col min="12" max="12" width="71.453125" style="7" bestFit="1" customWidth="1"/>
    <col min="13" max="13" width="10.453125" style="7" bestFit="1" customWidth="1"/>
    <col min="14" max="14" width="8.36328125" style="7" bestFit="1" customWidth="1"/>
    <col min="15" max="15" width="5" style="7" bestFit="1" customWidth="1"/>
    <col min="16" max="16" width="9.1796875" style="7" bestFit="1" customWidth="1"/>
    <col min="17" max="17" width="6.6328125" style="7" bestFit="1" customWidth="1"/>
    <col min="18" max="18" width="27.1796875" style="7" bestFit="1" customWidth="1"/>
    <col min="19" max="19" width="13" style="7" bestFit="1" customWidth="1"/>
    <col min="20" max="20" width="9.81640625" style="7" bestFit="1" customWidth="1"/>
    <col min="21" max="21" width="71.453125" style="7" bestFit="1" customWidth="1"/>
    <col min="22" max="22" width="25.6328125" style="7" bestFit="1" customWidth="1"/>
    <col min="23" max="23" width="16.1796875" style="7" bestFit="1" customWidth="1"/>
    <col min="24" max="24" width="11.81640625" style="7" bestFit="1" customWidth="1"/>
    <col min="25" max="25" width="8.453125" style="10" bestFit="1" customWidth="1"/>
    <col min="26" max="26" width="13.6328125" style="16" bestFit="1" customWidth="1"/>
    <col min="27" max="27" width="15.36328125" style="7" bestFit="1" customWidth="1"/>
    <col min="28" max="28" width="14.36328125" style="7" bestFit="1" customWidth="1"/>
    <col min="29" max="29" width="17.81640625" style="7" bestFit="1" customWidth="1"/>
    <col min="30" max="30" width="29.81640625" style="7" bestFit="1" customWidth="1"/>
    <col min="31" max="31" width="11.453125" style="7" bestFit="1" customWidth="1"/>
    <col min="32" max="32" width="11" style="7" bestFit="1" customWidth="1"/>
    <col min="33" max="33" width="17.81640625" style="7" bestFit="1" customWidth="1"/>
    <col min="34" max="34" width="24.81640625" style="7" customWidth="1"/>
    <col min="35" max="35" width="17.36328125" style="7" bestFit="1" customWidth="1"/>
    <col min="36" max="39" width="12.81640625" style="7" bestFit="1" customWidth="1"/>
    <col min="40" max="40" width="15.81640625" style="7" bestFit="1" customWidth="1"/>
    <col min="41" max="41" width="16.36328125" style="7" bestFit="1" customWidth="1"/>
    <col min="42" max="42" width="13.6328125" style="7" bestFit="1" customWidth="1"/>
    <col min="43" max="43" width="17.453125" style="7" bestFit="1" customWidth="1"/>
    <col min="44" max="44" width="12.81640625" style="7" bestFit="1" customWidth="1"/>
    <col min="45" max="45" width="9.36328125" style="7" bestFit="1" customWidth="1"/>
    <col min="46" max="46" width="13.36328125" style="7" bestFit="1" customWidth="1"/>
    <col min="47" max="47" width="15.453125" style="7" bestFit="1" customWidth="1"/>
    <col min="48" max="48" width="13.36328125" style="7" bestFit="1" customWidth="1"/>
    <col min="49" max="50" width="9.453125" style="7" bestFit="1" customWidth="1"/>
    <col min="51" max="51" width="11.1796875" style="7" bestFit="1" customWidth="1"/>
    <col min="52" max="52" width="23.36328125" style="7" bestFit="1" customWidth="1"/>
    <col min="53" max="53" width="8.1796875" style="7" bestFit="1" customWidth="1"/>
    <col min="54" max="54" width="15.6328125" style="8" bestFit="1" customWidth="1"/>
    <col min="55" max="55" width="15.6328125" style="7" bestFit="1" customWidth="1"/>
    <col min="56" max="57" width="20.453125" style="7" bestFit="1" customWidth="1"/>
    <col min="58" max="59" width="17" style="14" bestFit="1" customWidth="1"/>
    <col min="60" max="60" width="19" style="7" bestFit="1" customWidth="1"/>
    <col min="61" max="61" width="15.7265625" style="14" customWidth="1"/>
    <col min="62" max="62" width="16.7265625" style="14" customWidth="1"/>
    <col min="63" max="63" width="25.6328125" style="7" bestFit="1" customWidth="1"/>
    <col min="64" max="64" width="26.6328125" style="7" bestFit="1" customWidth="1"/>
    <col min="65" max="65" width="25.36328125" style="7" bestFit="1" customWidth="1"/>
    <col min="66" max="16384" width="8.6328125" style="7"/>
  </cols>
  <sheetData>
    <row r="1" spans="1:65" ht="31" x14ac:dyDescent="0.4">
      <c r="A1" s="200" t="s">
        <v>431</v>
      </c>
      <c r="B1" s="200" t="s">
        <v>432</v>
      </c>
      <c r="C1" s="201" t="s">
        <v>433</v>
      </c>
      <c r="D1" s="200" t="s">
        <v>434</v>
      </c>
      <c r="E1" s="200" t="s">
        <v>435</v>
      </c>
      <c r="F1" s="1" t="s">
        <v>436</v>
      </c>
      <c r="G1" s="2" t="s">
        <v>437</v>
      </c>
      <c r="H1" s="1" t="s">
        <v>438</v>
      </c>
      <c r="I1" s="3"/>
      <c r="J1" s="3"/>
      <c r="K1" s="4" t="s">
        <v>78</v>
      </c>
      <c r="L1" s="4" t="s">
        <v>439</v>
      </c>
      <c r="M1" s="1" t="s">
        <v>440</v>
      </c>
      <c r="N1" s="134" t="s">
        <v>441</v>
      </c>
      <c r="O1" s="5" t="s">
        <v>103</v>
      </c>
      <c r="P1" s="84" t="s">
        <v>479</v>
      </c>
      <c r="Q1" s="85" t="s">
        <v>442</v>
      </c>
      <c r="R1" s="22" t="s">
        <v>443</v>
      </c>
      <c r="S1" s="22" t="s">
        <v>444</v>
      </c>
      <c r="T1" s="22" t="s">
        <v>85</v>
      </c>
      <c r="U1" s="23" t="s">
        <v>445</v>
      </c>
      <c r="V1" s="23" t="s">
        <v>446</v>
      </c>
      <c r="W1" s="22" t="s">
        <v>447</v>
      </c>
      <c r="X1" s="202" t="s">
        <v>493</v>
      </c>
      <c r="Y1" s="139" t="s">
        <v>448</v>
      </c>
      <c r="Z1" s="24" t="s">
        <v>449</v>
      </c>
      <c r="AA1" s="22" t="s">
        <v>450</v>
      </c>
      <c r="AB1" s="26" t="s">
        <v>451</v>
      </c>
      <c r="AC1" s="21" t="s">
        <v>452</v>
      </c>
      <c r="AD1" s="21" t="s">
        <v>480</v>
      </c>
      <c r="AE1" s="26" t="s">
        <v>453</v>
      </c>
      <c r="AF1" s="26" t="s">
        <v>454</v>
      </c>
      <c r="AG1" s="26" t="s">
        <v>490</v>
      </c>
      <c r="AH1" s="26" t="s">
        <v>455</v>
      </c>
      <c r="AI1" s="26" t="s">
        <v>456</v>
      </c>
      <c r="AJ1" s="26" t="s">
        <v>457</v>
      </c>
      <c r="AK1" s="26" t="s">
        <v>458</v>
      </c>
      <c r="AL1" s="26" t="s">
        <v>459</v>
      </c>
      <c r="AM1" s="26" t="s">
        <v>460</v>
      </c>
      <c r="AN1" s="26" t="s">
        <v>483</v>
      </c>
      <c r="AO1" s="26" t="s">
        <v>461</v>
      </c>
      <c r="AP1" s="26" t="s">
        <v>462</v>
      </c>
      <c r="AQ1" s="23" t="s">
        <v>463</v>
      </c>
      <c r="AR1" s="23" t="s">
        <v>464</v>
      </c>
      <c r="AS1" s="23" t="s">
        <v>465</v>
      </c>
      <c r="AT1" s="23" t="s">
        <v>466</v>
      </c>
      <c r="AU1" s="23" t="s">
        <v>467</v>
      </c>
      <c r="AV1" s="23" t="s">
        <v>468</v>
      </c>
      <c r="AW1" s="23" t="s">
        <v>469</v>
      </c>
      <c r="AX1" s="22" t="s">
        <v>470</v>
      </c>
      <c r="AY1" s="28" t="s">
        <v>471</v>
      </c>
      <c r="AZ1" s="28" t="s">
        <v>472</v>
      </c>
      <c r="BA1" s="135" t="s">
        <v>442</v>
      </c>
      <c r="BB1" s="30" t="s">
        <v>473</v>
      </c>
      <c r="BC1" s="30" t="s">
        <v>474</v>
      </c>
      <c r="BD1" s="30" t="s">
        <v>486</v>
      </c>
      <c r="BE1" s="30" t="s">
        <v>487</v>
      </c>
      <c r="BF1" s="126" t="s">
        <v>475</v>
      </c>
      <c r="BG1" s="126" t="s">
        <v>476</v>
      </c>
      <c r="BH1" s="31" t="s">
        <v>477</v>
      </c>
      <c r="BI1" s="31" t="s">
        <v>478</v>
      </c>
      <c r="BJ1" s="21" t="s">
        <v>485</v>
      </c>
      <c r="BK1" s="149" t="s">
        <v>482</v>
      </c>
      <c r="BL1" s="148" t="s">
        <v>481</v>
      </c>
      <c r="BM1" s="149" t="s">
        <v>491</v>
      </c>
    </row>
    <row r="2" spans="1:65" x14ac:dyDescent="0.4">
      <c r="A2" s="203" t="s">
        <v>0</v>
      </c>
      <c r="B2" s="204" t="s">
        <v>1</v>
      </c>
      <c r="C2" s="204" t="s">
        <v>309</v>
      </c>
      <c r="D2" s="203" t="s">
        <v>2</v>
      </c>
      <c r="E2" s="203" t="s">
        <v>3</v>
      </c>
      <c r="F2" s="205" t="s">
        <v>4</v>
      </c>
      <c r="G2" s="206" t="s">
        <v>185</v>
      </c>
      <c r="H2" s="205" t="s">
        <v>186</v>
      </c>
      <c r="I2" s="205" t="s">
        <v>183</v>
      </c>
      <c r="J2" s="205" t="s">
        <v>184</v>
      </c>
      <c r="K2" s="205" t="s">
        <v>7</v>
      </c>
      <c r="L2" s="205" t="s">
        <v>8</v>
      </c>
      <c r="M2" s="205" t="s">
        <v>9</v>
      </c>
      <c r="N2" s="205" t="s">
        <v>10</v>
      </c>
      <c r="O2" s="207" t="s">
        <v>11</v>
      </c>
      <c r="P2" s="84" t="s">
        <v>12</v>
      </c>
      <c r="Q2" s="85" t="s">
        <v>13</v>
      </c>
      <c r="R2" s="84" t="s">
        <v>14</v>
      </c>
      <c r="S2" s="84" t="s">
        <v>15</v>
      </c>
      <c r="T2" s="84" t="s">
        <v>16</v>
      </c>
      <c r="U2" s="84" t="s">
        <v>231</v>
      </c>
      <c r="V2" s="84" t="s">
        <v>233</v>
      </c>
      <c r="W2" s="84" t="s">
        <v>17</v>
      </c>
      <c r="X2" s="208" t="s">
        <v>18</v>
      </c>
      <c r="Y2" s="209" t="s">
        <v>494</v>
      </c>
      <c r="Z2" s="210" t="s">
        <v>20</v>
      </c>
      <c r="AA2" s="84" t="s">
        <v>21</v>
      </c>
      <c r="AB2" s="84" t="s">
        <v>22</v>
      </c>
      <c r="AC2" s="208" t="s">
        <v>23</v>
      </c>
      <c r="AD2" s="208" t="s">
        <v>24</v>
      </c>
      <c r="AE2" s="84" t="s">
        <v>275</v>
      </c>
      <c r="AF2" s="84" t="s">
        <v>216</v>
      </c>
      <c r="AG2" s="84" t="s">
        <v>308</v>
      </c>
      <c r="AH2" s="84" t="s">
        <v>492</v>
      </c>
      <c r="AI2" s="84" t="s">
        <v>220</v>
      </c>
      <c r="AJ2" s="84" t="s">
        <v>276</v>
      </c>
      <c r="AK2" s="84" t="s">
        <v>277</v>
      </c>
      <c r="AL2" s="84" t="s">
        <v>222</v>
      </c>
      <c r="AM2" s="84" t="s">
        <v>221</v>
      </c>
      <c r="AN2" s="84" t="s">
        <v>223</v>
      </c>
      <c r="AO2" s="84" t="s">
        <v>224</v>
      </c>
      <c r="AP2" s="84" t="s">
        <v>25</v>
      </c>
      <c r="AQ2" s="85" t="s">
        <v>26</v>
      </c>
      <c r="AR2" s="85" t="s">
        <v>27</v>
      </c>
      <c r="AS2" s="85" t="s">
        <v>263</v>
      </c>
      <c r="AT2" s="85" t="s">
        <v>28</v>
      </c>
      <c r="AU2" s="85" t="s">
        <v>278</v>
      </c>
      <c r="AV2" s="211" t="s">
        <v>29</v>
      </c>
      <c r="AW2" s="211" t="s">
        <v>30</v>
      </c>
      <c r="AX2" s="85" t="s">
        <v>31</v>
      </c>
      <c r="AY2" s="212" t="s">
        <v>32</v>
      </c>
      <c r="AZ2" s="212" t="s">
        <v>33</v>
      </c>
      <c r="BA2" s="212" t="s">
        <v>274</v>
      </c>
      <c r="BB2" s="213" t="s">
        <v>484</v>
      </c>
      <c r="BC2" s="212" t="s">
        <v>496</v>
      </c>
      <c r="BD2" s="212" t="s">
        <v>488</v>
      </c>
      <c r="BE2" s="212" t="s">
        <v>489</v>
      </c>
      <c r="BF2" s="214" t="s">
        <v>38</v>
      </c>
      <c r="BG2" s="214" t="s">
        <v>39</v>
      </c>
      <c r="BH2" s="212" t="s">
        <v>40</v>
      </c>
      <c r="BI2" s="215" t="s">
        <v>495</v>
      </c>
      <c r="BJ2" s="214" t="s">
        <v>42</v>
      </c>
      <c r="BK2" s="179" t="s">
        <v>290</v>
      </c>
      <c r="BL2" s="216" t="s">
        <v>298</v>
      </c>
      <c r="BM2" s="179" t="s">
        <v>289</v>
      </c>
    </row>
    <row r="3" spans="1:65" x14ac:dyDescent="0.4">
      <c r="A3" s="83"/>
      <c r="B3" s="83"/>
      <c r="C3" s="83"/>
      <c r="D3" s="217"/>
      <c r="E3" s="217"/>
      <c r="G3" s="218"/>
      <c r="H3" s="218"/>
      <c r="I3" s="218">
        <f>IF(COUNTIF(F3:F3, "*DMS*") &gt; 0,   (INT(MID(G3, 1, FIND("°", G3) - 1)) + INT(MID(G3, FIND("°", G3) + 1, FIND("'", G3) - FIND("°", G3) - 1)) / 60 + VALUE(SUBSTITUTE(MID(G3, FIND("'", G3) + 1, LEN(G3) - FIND("'", G3) - 1), "'", "")) / 3600), G3)</f>
        <v>0</v>
      </c>
      <c r="J3" s="218">
        <f>IF(COUNTIF(F3:F3, "*DMS*") &gt; 0,   (INT(MID(H3, 1, FIND("°", H3) - 1)) + INT(MID(H3, FIND("°", H3) + 1, FIND("'", H3) - FIND("°", H3) - 1)) / 60 + VALUE(SUBSTITUTE(MID(H3, FIND("'", H3) + 1, LEN(H3) - FIND("'", H3) - 1), "'", "")) / 3600), H3)</f>
        <v>0</v>
      </c>
      <c r="N3" s="12"/>
      <c r="P3" s="218"/>
      <c r="Y3" s="7"/>
      <c r="AA3" s="219"/>
      <c r="AB3" s="8"/>
      <c r="AC3" s="8"/>
      <c r="AD3" s="220"/>
      <c r="AI3" s="12"/>
      <c r="AJ3" s="12"/>
      <c r="AK3" s="12"/>
      <c r="AL3" s="12"/>
      <c r="AM3" s="12"/>
      <c r="AN3" s="12"/>
      <c r="AP3" s="12"/>
      <c r="AQ3" s="12"/>
      <c r="AR3" s="12"/>
      <c r="AS3" s="12"/>
      <c r="AT3" s="12"/>
      <c r="AU3" s="12"/>
      <c r="AV3" s="12"/>
      <c r="AZ3" s="72"/>
      <c r="BC3" s="12"/>
      <c r="BD3" s="12"/>
      <c r="BE3" s="12"/>
    </row>
    <row r="4" spans="1:65" x14ac:dyDescent="0.4">
      <c r="A4" s="83"/>
      <c r="B4" s="83"/>
      <c r="C4" s="83"/>
      <c r="D4" s="217"/>
      <c r="E4" s="217"/>
      <c r="G4" s="218"/>
      <c r="H4" s="218"/>
      <c r="I4" s="218"/>
      <c r="J4" s="218"/>
      <c r="N4" s="12"/>
      <c r="P4" s="218"/>
      <c r="Y4" s="7"/>
      <c r="AA4" s="219"/>
      <c r="AB4" s="8"/>
      <c r="AC4" s="8"/>
      <c r="AD4" s="220"/>
      <c r="AI4" s="12"/>
      <c r="AJ4" s="12"/>
      <c r="AK4" s="12"/>
      <c r="AL4" s="12"/>
      <c r="AM4" s="12"/>
      <c r="AN4" s="12"/>
      <c r="AP4" s="12"/>
      <c r="AQ4" s="12"/>
      <c r="AR4" s="12"/>
      <c r="AS4" s="12"/>
      <c r="AT4" s="12"/>
      <c r="AU4" s="12"/>
      <c r="AV4" s="12"/>
      <c r="AZ4" s="72"/>
      <c r="BC4" s="12"/>
      <c r="BD4" s="12"/>
      <c r="BE4" s="12"/>
    </row>
    <row r="5" spans="1:65" x14ac:dyDescent="0.4">
      <c r="A5" s="83"/>
      <c r="B5" s="83"/>
      <c r="C5" s="83"/>
      <c r="D5" s="217"/>
      <c r="E5" s="217"/>
      <c r="G5" s="218"/>
      <c r="H5" s="218"/>
      <c r="I5" s="218"/>
      <c r="J5" s="218"/>
      <c r="N5" s="12"/>
      <c r="P5" s="218"/>
      <c r="Y5" s="7"/>
      <c r="AA5" s="219"/>
      <c r="AB5" s="8"/>
      <c r="AC5" s="8"/>
      <c r="AD5" s="220"/>
      <c r="AI5" s="12"/>
      <c r="AJ5" s="12"/>
      <c r="AK5" s="12"/>
      <c r="AL5" s="12"/>
      <c r="AM5" s="12"/>
      <c r="AN5" s="12"/>
      <c r="AP5" s="12"/>
      <c r="AQ5" s="12"/>
      <c r="AR5" s="12"/>
      <c r="AS5" s="12"/>
      <c r="AT5" s="12"/>
      <c r="AU5" s="12"/>
      <c r="AV5" s="12"/>
      <c r="AZ5" s="72"/>
      <c r="BC5" s="12"/>
      <c r="BD5" s="12"/>
      <c r="BE5" s="12"/>
    </row>
    <row r="6" spans="1:65" x14ac:dyDescent="0.4">
      <c r="A6" s="83"/>
      <c r="B6" s="83"/>
      <c r="C6" s="83"/>
      <c r="D6" s="217"/>
      <c r="E6" s="217"/>
      <c r="G6" s="218"/>
      <c r="H6" s="218"/>
      <c r="I6" s="218"/>
      <c r="J6" s="218"/>
      <c r="N6" s="12"/>
      <c r="P6" s="218"/>
      <c r="Y6" s="7"/>
      <c r="AA6" s="219"/>
      <c r="AB6" s="8"/>
      <c r="AC6" s="8"/>
      <c r="AD6" s="220"/>
      <c r="AI6" s="12"/>
      <c r="AJ6" s="12"/>
      <c r="AK6" s="12"/>
      <c r="AL6" s="12"/>
      <c r="AM6" s="12"/>
      <c r="AN6" s="12"/>
      <c r="AP6" s="12"/>
      <c r="AQ6" s="12"/>
      <c r="AR6" s="12"/>
      <c r="AS6" s="12"/>
      <c r="AT6" s="12"/>
      <c r="AU6" s="12"/>
      <c r="AV6" s="12"/>
      <c r="AZ6" s="72"/>
      <c r="BC6" s="12"/>
      <c r="BD6" s="12"/>
      <c r="BE6" s="12"/>
    </row>
    <row r="7" spans="1:65" x14ac:dyDescent="0.4">
      <c r="A7" s="83"/>
      <c r="B7" s="83"/>
      <c r="C7" s="83"/>
      <c r="D7" s="217"/>
      <c r="E7" s="217"/>
      <c r="G7" s="218"/>
      <c r="H7" s="218"/>
      <c r="I7" s="218"/>
      <c r="J7" s="218"/>
      <c r="N7" s="12"/>
      <c r="P7" s="218"/>
      <c r="Y7" s="7"/>
      <c r="AA7" s="220"/>
      <c r="AB7" s="8"/>
      <c r="AC7" s="8"/>
      <c r="AD7" s="220"/>
      <c r="AI7" s="12"/>
      <c r="AJ7" s="12"/>
      <c r="AK7" s="12"/>
      <c r="AL7" s="12"/>
      <c r="AM7" s="12"/>
      <c r="AN7" s="12"/>
      <c r="AP7" s="12"/>
      <c r="AQ7" s="12"/>
      <c r="AR7" s="12"/>
      <c r="AS7" s="12"/>
      <c r="AT7" s="12"/>
      <c r="AU7" s="12"/>
      <c r="AV7" s="12"/>
      <c r="AZ7" s="72"/>
      <c r="BC7" s="12"/>
      <c r="BD7" s="12"/>
      <c r="BE7" s="12"/>
    </row>
    <row r="8" spans="1:65" x14ac:dyDescent="0.4">
      <c r="A8" s="83"/>
      <c r="B8" s="83"/>
      <c r="C8" s="83"/>
      <c r="D8" s="217"/>
      <c r="E8" s="217"/>
      <c r="G8" s="218"/>
      <c r="H8" s="218"/>
      <c r="I8" s="218"/>
      <c r="J8" s="218"/>
      <c r="N8" s="12"/>
      <c r="P8" s="218"/>
      <c r="Y8" s="7"/>
      <c r="AA8" s="220"/>
      <c r="AB8" s="8"/>
      <c r="AC8" s="8"/>
      <c r="AD8" s="220"/>
      <c r="AI8" s="12"/>
      <c r="AJ8" s="12"/>
      <c r="AK8" s="12"/>
      <c r="AL8" s="12"/>
      <c r="AM8" s="12"/>
      <c r="AN8" s="12"/>
      <c r="AP8" s="12"/>
      <c r="AQ8" s="12"/>
      <c r="AR8" s="12"/>
      <c r="AS8" s="12"/>
      <c r="AT8" s="12"/>
      <c r="AU8" s="12"/>
      <c r="AV8" s="12"/>
      <c r="AZ8" s="72"/>
      <c r="BC8" s="12"/>
      <c r="BD8" s="12"/>
      <c r="BE8" s="12"/>
    </row>
    <row r="9" spans="1:65" x14ac:dyDescent="0.4">
      <c r="A9" s="83"/>
      <c r="B9" s="83"/>
      <c r="C9" s="83"/>
      <c r="D9" s="217"/>
      <c r="E9" s="217"/>
      <c r="G9" s="218"/>
      <c r="H9" s="218"/>
      <c r="I9" s="218"/>
      <c r="J9" s="218"/>
      <c r="N9" s="12"/>
      <c r="P9" s="218"/>
      <c r="Y9" s="7"/>
      <c r="AA9" s="220"/>
      <c r="AB9" s="8"/>
      <c r="AC9" s="8"/>
      <c r="AD9" s="220"/>
      <c r="AI9" s="12"/>
      <c r="AJ9" s="12"/>
      <c r="AK9" s="12"/>
      <c r="AL9" s="12"/>
      <c r="AM9" s="12"/>
      <c r="AN9" s="12"/>
      <c r="AP9" s="12"/>
      <c r="AQ9" s="12"/>
      <c r="AR9" s="12"/>
      <c r="AS9" s="12"/>
      <c r="AT9" s="12"/>
      <c r="AU9" s="12"/>
      <c r="AV9" s="12"/>
      <c r="AZ9" s="72"/>
      <c r="BC9" s="12"/>
      <c r="BD9" s="12"/>
      <c r="BE9" s="12"/>
    </row>
    <row r="10" spans="1:65" x14ac:dyDescent="0.4">
      <c r="A10" s="221"/>
      <c r="B10" s="83"/>
      <c r="C10" s="83"/>
      <c r="D10" s="217"/>
      <c r="E10" s="217"/>
      <c r="G10" s="218"/>
      <c r="H10" s="218"/>
      <c r="I10" s="218"/>
      <c r="J10" s="218"/>
      <c r="N10" s="12"/>
      <c r="P10" s="218"/>
      <c r="Y10" s="7"/>
      <c r="AA10" s="220"/>
      <c r="AB10" s="8"/>
      <c r="AC10" s="8"/>
      <c r="AD10" s="220"/>
      <c r="AI10" s="12"/>
      <c r="AJ10" s="12"/>
      <c r="AK10" s="12"/>
      <c r="AL10" s="12"/>
      <c r="AM10" s="12"/>
      <c r="AN10" s="12"/>
      <c r="AP10" s="12"/>
      <c r="AQ10" s="12"/>
      <c r="AR10" s="12"/>
      <c r="AS10" s="12"/>
      <c r="AT10" s="12"/>
      <c r="AU10" s="12"/>
      <c r="AV10" s="12"/>
      <c r="AZ10" s="72"/>
      <c r="BC10" s="12"/>
      <c r="BD10" s="12"/>
      <c r="BE10" s="12"/>
    </row>
    <row r="11" spans="1:65" x14ac:dyDescent="0.4">
      <c r="A11" s="221"/>
      <c r="B11" s="83"/>
      <c r="C11" s="83"/>
      <c r="D11" s="217"/>
      <c r="E11" s="217"/>
      <c r="G11" s="218"/>
      <c r="H11" s="218"/>
      <c r="I11" s="218"/>
      <c r="J11" s="218"/>
      <c r="N11" s="12"/>
      <c r="P11" s="218"/>
      <c r="Y11" s="7"/>
      <c r="AA11" s="220"/>
      <c r="AB11" s="8"/>
      <c r="AC11" s="8"/>
      <c r="AD11" s="220"/>
      <c r="AI11" s="12"/>
      <c r="AJ11" s="12"/>
      <c r="AK11" s="12"/>
      <c r="AL11" s="12"/>
      <c r="AM11" s="12"/>
      <c r="AN11" s="12"/>
      <c r="AP11" s="12"/>
      <c r="AQ11" s="12"/>
      <c r="AR11" s="12"/>
      <c r="AS11" s="12"/>
      <c r="AT11" s="12"/>
      <c r="AU11" s="12"/>
      <c r="AV11" s="12"/>
      <c r="AZ11" s="72"/>
      <c r="BC11" s="12"/>
      <c r="BD11" s="12"/>
      <c r="BE11" s="12"/>
    </row>
    <row r="12" spans="1:65" x14ac:dyDescent="0.4">
      <c r="A12" s="83"/>
      <c r="B12" s="83"/>
      <c r="C12" s="83"/>
      <c r="D12" s="217"/>
      <c r="E12" s="217"/>
      <c r="G12" s="218"/>
      <c r="H12" s="218"/>
      <c r="I12" s="218"/>
      <c r="J12" s="218"/>
      <c r="N12" s="12"/>
      <c r="P12" s="218"/>
      <c r="Y12" s="7"/>
      <c r="AA12" s="220"/>
      <c r="AB12" s="8"/>
      <c r="AC12" s="8"/>
      <c r="AD12" s="220"/>
      <c r="AI12" s="12"/>
      <c r="AJ12" s="12"/>
      <c r="AK12" s="12"/>
      <c r="AL12" s="12"/>
      <c r="AM12" s="12"/>
      <c r="AN12" s="12"/>
      <c r="AP12" s="12"/>
      <c r="AQ12" s="12"/>
      <c r="AR12" s="12"/>
      <c r="AS12" s="12"/>
      <c r="AT12" s="12"/>
      <c r="AU12" s="12"/>
      <c r="AV12" s="12"/>
      <c r="AZ12" s="72"/>
      <c r="BC12" s="12"/>
      <c r="BD12" s="12"/>
      <c r="BE12" s="12"/>
    </row>
    <row r="13" spans="1:65" x14ac:dyDescent="0.4">
      <c r="A13" s="83"/>
      <c r="B13" s="83"/>
      <c r="C13" s="83"/>
      <c r="D13" s="217"/>
      <c r="E13" s="217"/>
      <c r="G13" s="218"/>
      <c r="H13" s="218"/>
      <c r="I13" s="218"/>
      <c r="J13" s="218"/>
      <c r="N13" s="12"/>
      <c r="P13" s="218"/>
      <c r="Y13" s="7"/>
      <c r="AA13" s="220"/>
      <c r="AB13" s="8"/>
      <c r="AC13" s="8"/>
      <c r="AD13" s="220"/>
      <c r="AI13" s="12"/>
      <c r="AJ13" s="12"/>
      <c r="AK13" s="12"/>
      <c r="AL13" s="12"/>
      <c r="AM13" s="12"/>
      <c r="AN13" s="12"/>
      <c r="AP13" s="12"/>
      <c r="AQ13" s="12"/>
      <c r="AR13" s="12"/>
      <c r="AS13" s="12"/>
      <c r="AT13" s="12"/>
      <c r="AU13" s="12"/>
      <c r="AV13" s="12"/>
      <c r="AZ13" s="72"/>
      <c r="BC13" s="12"/>
      <c r="BD13" s="12"/>
      <c r="BE13" s="12"/>
    </row>
    <row r="14" spans="1:65" x14ac:dyDescent="0.4">
      <c r="A14" s="83"/>
      <c r="B14" s="83"/>
      <c r="C14" s="83"/>
      <c r="D14" s="217"/>
      <c r="E14" s="217"/>
      <c r="G14" s="218"/>
      <c r="H14" s="218"/>
      <c r="I14" s="218"/>
      <c r="J14" s="218"/>
      <c r="N14" s="12"/>
      <c r="P14" s="218"/>
      <c r="Y14" s="7"/>
      <c r="AA14" s="220"/>
      <c r="AB14" s="8"/>
      <c r="AC14" s="8"/>
      <c r="AD14" s="220"/>
      <c r="AI14" s="12"/>
      <c r="AJ14" s="12"/>
      <c r="AK14" s="12"/>
      <c r="AL14" s="12"/>
      <c r="AM14" s="12"/>
      <c r="AN14" s="12"/>
      <c r="AP14" s="12"/>
      <c r="AQ14" s="12"/>
      <c r="AR14" s="12"/>
      <c r="AS14" s="12"/>
      <c r="AT14" s="12"/>
      <c r="AU14" s="12"/>
      <c r="AV14" s="12"/>
      <c r="AZ14" s="72"/>
      <c r="BC14" s="12"/>
      <c r="BD14" s="12"/>
      <c r="BE14" s="12"/>
    </row>
    <row r="15" spans="1:65" x14ac:dyDescent="0.4">
      <c r="A15" s="83"/>
      <c r="B15" s="83"/>
      <c r="C15" s="83"/>
      <c r="D15" s="217"/>
      <c r="E15" s="217"/>
      <c r="G15" s="218"/>
      <c r="H15" s="218"/>
      <c r="I15" s="218"/>
      <c r="J15" s="218"/>
      <c r="N15" s="12"/>
      <c r="P15" s="218"/>
      <c r="Y15" s="7"/>
      <c r="AA15" s="220"/>
      <c r="AB15" s="8"/>
      <c r="AC15" s="8"/>
      <c r="AD15" s="220"/>
      <c r="AI15" s="12"/>
      <c r="AJ15" s="12"/>
      <c r="AK15" s="12"/>
      <c r="AL15" s="12"/>
      <c r="AM15" s="12"/>
      <c r="AN15" s="12"/>
      <c r="AP15" s="12"/>
      <c r="AQ15" s="12"/>
      <c r="AR15" s="12"/>
      <c r="AS15" s="12"/>
      <c r="AT15" s="12"/>
      <c r="AU15" s="12"/>
      <c r="AV15" s="12"/>
      <c r="AZ15" s="72"/>
      <c r="BC15" s="12"/>
      <c r="BD15" s="12"/>
      <c r="BE15" s="12"/>
    </row>
    <row r="16" spans="1:65" x14ac:dyDescent="0.4">
      <c r="A16" s="83"/>
      <c r="B16" s="83"/>
      <c r="C16" s="83"/>
      <c r="D16" s="217"/>
      <c r="E16" s="217"/>
      <c r="G16" s="218"/>
      <c r="H16" s="218"/>
      <c r="I16" s="218"/>
      <c r="J16" s="218"/>
      <c r="N16" s="12"/>
      <c r="P16" s="218"/>
      <c r="Y16" s="7"/>
      <c r="AA16" s="220"/>
      <c r="AB16" s="8"/>
      <c r="AC16" s="8"/>
      <c r="AD16" s="220"/>
      <c r="AI16" s="12"/>
      <c r="AJ16" s="12"/>
      <c r="AK16" s="12"/>
      <c r="AL16" s="12"/>
      <c r="AM16" s="12"/>
      <c r="AN16" s="12"/>
      <c r="AP16" s="12"/>
      <c r="AQ16" s="12"/>
      <c r="AR16" s="12"/>
      <c r="AS16" s="12"/>
      <c r="AT16" s="12"/>
      <c r="AU16" s="12"/>
      <c r="AV16" s="12"/>
      <c r="AZ16" s="72"/>
      <c r="BC16" s="12"/>
      <c r="BD16" s="12"/>
      <c r="BE16" s="12"/>
    </row>
    <row r="17" spans="1:57" x14ac:dyDescent="0.4">
      <c r="A17" s="83"/>
      <c r="B17" s="83"/>
      <c r="C17" s="83"/>
      <c r="D17" s="217"/>
      <c r="E17" s="217"/>
      <c r="G17" s="218"/>
      <c r="H17" s="218"/>
      <c r="I17" s="218"/>
      <c r="J17" s="218"/>
      <c r="N17" s="12"/>
      <c r="P17" s="218"/>
      <c r="W17" s="222"/>
      <c r="Y17" s="7"/>
      <c r="AA17" s="219"/>
      <c r="AB17" s="223"/>
      <c r="AC17" s="8"/>
      <c r="AD17" s="220"/>
      <c r="AI17" s="12"/>
      <c r="AJ17" s="12"/>
      <c r="AK17" s="12"/>
      <c r="AL17" s="12"/>
      <c r="AM17" s="12"/>
      <c r="AN17" s="12"/>
      <c r="AP17" s="12"/>
      <c r="AQ17" s="12"/>
      <c r="AR17" s="12"/>
      <c r="AS17" s="12"/>
      <c r="AT17" s="224"/>
      <c r="AU17" s="12"/>
      <c r="AV17" s="225"/>
      <c r="AZ17" s="72"/>
      <c r="BC17" s="12"/>
      <c r="BD17" s="12"/>
      <c r="BE17" s="12"/>
    </row>
    <row r="18" spans="1:57" x14ac:dyDescent="0.4">
      <c r="A18" s="83"/>
      <c r="B18" s="83"/>
      <c r="C18" s="83"/>
      <c r="D18" s="217"/>
      <c r="E18" s="217"/>
      <c r="G18" s="218"/>
      <c r="H18" s="218"/>
      <c r="I18" s="218"/>
      <c r="J18" s="218"/>
      <c r="N18" s="12"/>
      <c r="P18" s="218"/>
      <c r="W18" s="222"/>
      <c r="X18" s="222"/>
      <c r="Y18" s="7"/>
      <c r="AA18" s="220"/>
      <c r="AB18" s="8"/>
      <c r="AC18" s="8"/>
      <c r="AD18" s="220"/>
      <c r="AI18" s="12"/>
      <c r="AJ18" s="12"/>
      <c r="AK18" s="12"/>
      <c r="AL18" s="12"/>
      <c r="AM18" s="12"/>
      <c r="AN18" s="12"/>
      <c r="AP18" s="12"/>
      <c r="AQ18" s="12"/>
      <c r="AR18" s="12"/>
      <c r="AS18" s="12"/>
      <c r="AT18" s="12"/>
      <c r="AU18" s="12"/>
      <c r="AV18" s="12"/>
      <c r="AZ18" s="72"/>
      <c r="BC18" s="12"/>
      <c r="BD18" s="12"/>
      <c r="BE18" s="12"/>
    </row>
    <row r="19" spans="1:57" x14ac:dyDescent="0.4">
      <c r="A19" s="83"/>
      <c r="B19" s="83"/>
      <c r="C19" s="83"/>
      <c r="D19" s="217"/>
      <c r="E19" s="217"/>
      <c r="G19" s="218"/>
      <c r="H19" s="218"/>
      <c r="I19" s="218"/>
      <c r="J19" s="218"/>
      <c r="N19" s="12"/>
      <c r="P19" s="218"/>
      <c r="W19" s="222"/>
      <c r="X19" s="222"/>
      <c r="Y19" s="7"/>
      <c r="AA19" s="220"/>
      <c r="AB19" s="8"/>
      <c r="AC19" s="8"/>
      <c r="AD19" s="220"/>
      <c r="AI19" s="12"/>
      <c r="AJ19" s="12"/>
      <c r="AK19" s="12"/>
      <c r="AL19" s="12"/>
      <c r="AM19" s="12"/>
      <c r="AN19" s="12"/>
      <c r="AP19" s="12"/>
      <c r="AQ19" s="12"/>
      <c r="AR19" s="12"/>
      <c r="AS19" s="12"/>
      <c r="AT19" s="12"/>
      <c r="AU19" s="12"/>
      <c r="AV19" s="12"/>
      <c r="AZ19" s="72"/>
      <c r="BC19" s="12"/>
      <c r="BD19" s="12"/>
      <c r="BE19" s="12"/>
    </row>
    <row r="20" spans="1:57" x14ac:dyDescent="0.4">
      <c r="A20" s="83"/>
      <c r="B20" s="83"/>
      <c r="C20" s="83"/>
      <c r="D20" s="217"/>
      <c r="E20" s="217"/>
      <c r="G20" s="218"/>
      <c r="H20" s="218"/>
      <c r="I20" s="218"/>
      <c r="J20" s="218"/>
      <c r="N20" s="12"/>
      <c r="P20" s="218"/>
      <c r="W20" s="222"/>
      <c r="X20" s="222"/>
      <c r="Y20" s="7"/>
      <c r="AA20" s="220"/>
      <c r="AB20" s="8"/>
      <c r="AC20" s="8"/>
      <c r="AD20" s="220"/>
      <c r="AI20" s="12"/>
      <c r="AJ20" s="12"/>
      <c r="AK20" s="12"/>
      <c r="AL20" s="12"/>
      <c r="AM20" s="12"/>
      <c r="AN20" s="12"/>
      <c r="AP20" s="12"/>
      <c r="AQ20" s="12"/>
      <c r="AR20" s="12"/>
      <c r="AS20" s="12"/>
      <c r="AT20" s="12"/>
      <c r="AU20" s="12"/>
      <c r="AV20" s="12"/>
      <c r="AZ20" s="72"/>
      <c r="BC20" s="12"/>
      <c r="BD20" s="12"/>
      <c r="BE20" s="12"/>
    </row>
    <row r="21" spans="1:57" x14ac:dyDescent="0.4">
      <c r="A21" s="83"/>
      <c r="B21" s="83"/>
      <c r="C21" s="83"/>
      <c r="D21" s="217"/>
      <c r="E21" s="217"/>
      <c r="G21" s="218"/>
      <c r="H21" s="218"/>
      <c r="I21" s="218"/>
      <c r="J21" s="218"/>
      <c r="N21" s="12"/>
      <c r="P21" s="218"/>
      <c r="W21" s="222"/>
      <c r="X21" s="222"/>
      <c r="Y21" s="7"/>
      <c r="AA21" s="220"/>
      <c r="AB21" s="8"/>
      <c r="AC21" s="8"/>
      <c r="AD21" s="220"/>
      <c r="AI21" s="12"/>
      <c r="AJ21" s="12"/>
      <c r="AK21" s="12"/>
      <c r="AL21" s="12"/>
      <c r="AM21" s="12"/>
      <c r="AN21" s="12"/>
      <c r="AP21" s="12"/>
      <c r="AQ21" s="12"/>
      <c r="AR21" s="12"/>
      <c r="AS21" s="12"/>
      <c r="AT21" s="12"/>
      <c r="AU21" s="12"/>
      <c r="AV21" s="12"/>
      <c r="AZ21" s="72"/>
      <c r="BC21" s="12"/>
      <c r="BD21" s="12"/>
      <c r="BE21" s="12"/>
    </row>
    <row r="22" spans="1:57" x14ac:dyDescent="0.35">
      <c r="A22" s="83"/>
      <c r="B22" s="83"/>
      <c r="C22" s="83"/>
      <c r="D22" s="217"/>
      <c r="E22" s="217"/>
      <c r="G22" s="218"/>
      <c r="H22" s="218"/>
      <c r="I22" s="218"/>
      <c r="J22" s="218"/>
      <c r="N22" s="12"/>
      <c r="P22" s="218"/>
      <c r="W22" s="222"/>
      <c r="X22" s="222"/>
      <c r="Y22" s="7"/>
      <c r="AA22" s="220"/>
      <c r="AB22" s="8"/>
      <c r="AC22" s="8"/>
      <c r="AD22" s="220"/>
      <c r="AI22" s="12"/>
      <c r="AJ22" s="12"/>
      <c r="AK22" s="12"/>
      <c r="AL22" s="12"/>
      <c r="AM22" s="12"/>
      <c r="AN22" s="12"/>
      <c r="AP22" s="12"/>
      <c r="AQ22" s="12"/>
      <c r="AR22" s="70"/>
      <c r="AS22" s="12"/>
      <c r="AT22" s="12"/>
      <c r="AU22" s="12"/>
      <c r="AV22" s="12"/>
      <c r="AZ22" s="72"/>
      <c r="BC22" s="12"/>
      <c r="BD22" s="12"/>
      <c r="BE22" s="12"/>
    </row>
    <row r="23" spans="1:57" x14ac:dyDescent="0.35">
      <c r="A23" s="83"/>
      <c r="B23" s="83"/>
      <c r="C23" s="83"/>
      <c r="D23" s="217"/>
      <c r="E23" s="217"/>
      <c r="G23" s="218"/>
      <c r="H23" s="218"/>
      <c r="I23" s="218"/>
      <c r="J23" s="218"/>
      <c r="N23" s="12"/>
      <c r="P23" s="218"/>
      <c r="W23" s="222"/>
      <c r="X23" s="222"/>
      <c r="Y23" s="7"/>
      <c r="AA23" s="220"/>
      <c r="AB23" s="8"/>
      <c r="AC23" s="8"/>
      <c r="AD23" s="220"/>
      <c r="AI23" s="12"/>
      <c r="AJ23" s="12"/>
      <c r="AK23" s="12"/>
      <c r="AL23" s="12"/>
      <c r="AM23" s="12"/>
      <c r="AN23" s="12"/>
      <c r="AP23" s="12"/>
      <c r="AQ23" s="12"/>
      <c r="AR23" s="70"/>
      <c r="AS23" s="12"/>
      <c r="AT23" s="12"/>
      <c r="AU23" s="12"/>
      <c r="AV23" s="12"/>
      <c r="AZ23" s="72"/>
      <c r="BC23" s="12"/>
      <c r="BD23" s="12"/>
      <c r="BE23" s="12"/>
    </row>
    <row r="24" spans="1:57" x14ac:dyDescent="0.35">
      <c r="A24" s="83"/>
      <c r="B24" s="83"/>
      <c r="C24" s="83"/>
      <c r="D24" s="217"/>
      <c r="E24" s="217"/>
      <c r="G24" s="218"/>
      <c r="H24" s="218"/>
      <c r="I24" s="218"/>
      <c r="J24" s="218"/>
      <c r="N24" s="12"/>
      <c r="P24" s="218"/>
      <c r="Y24" s="7"/>
      <c r="AA24" s="220"/>
      <c r="AB24" s="8"/>
      <c r="AC24" s="8"/>
      <c r="AD24" s="220"/>
      <c r="AI24" s="12"/>
      <c r="AJ24" s="12"/>
      <c r="AK24" s="12"/>
      <c r="AL24" s="12"/>
      <c r="AM24" s="12"/>
      <c r="AN24" s="12"/>
      <c r="AP24" s="12"/>
      <c r="AQ24" s="12"/>
      <c r="AR24" s="70"/>
      <c r="AS24" s="12"/>
      <c r="AT24" s="12"/>
      <c r="AU24" s="12"/>
      <c r="AV24" s="12"/>
      <c r="AZ24" s="72"/>
      <c r="BC24" s="12"/>
      <c r="BD24" s="12"/>
      <c r="BE24" s="12"/>
    </row>
    <row r="25" spans="1:57" x14ac:dyDescent="0.35">
      <c r="A25" s="83"/>
      <c r="B25" s="83"/>
      <c r="C25" s="83"/>
      <c r="D25" s="217"/>
      <c r="E25" s="217"/>
      <c r="G25" s="218"/>
      <c r="H25" s="218"/>
      <c r="I25" s="218"/>
      <c r="J25" s="218"/>
      <c r="N25" s="12"/>
      <c r="P25" s="218"/>
      <c r="Y25" s="7"/>
      <c r="AA25" s="220"/>
      <c r="AB25" s="8"/>
      <c r="AC25" s="8"/>
      <c r="AD25" s="220"/>
      <c r="AI25" s="12"/>
      <c r="AJ25" s="12"/>
      <c r="AK25" s="12"/>
      <c r="AL25" s="12"/>
      <c r="AM25" s="12"/>
      <c r="AN25" s="12"/>
      <c r="AP25" s="12"/>
      <c r="AQ25" s="12"/>
      <c r="AR25" s="70"/>
      <c r="AS25" s="12"/>
      <c r="AT25" s="12"/>
      <c r="AU25" s="12"/>
      <c r="AV25" s="12"/>
      <c r="AZ25" s="72"/>
      <c r="BC25" s="12"/>
      <c r="BD25" s="12"/>
      <c r="BE25" s="12"/>
    </row>
    <row r="26" spans="1:57" x14ac:dyDescent="0.35">
      <c r="A26" s="83"/>
      <c r="B26" s="83"/>
      <c r="C26" s="83"/>
      <c r="D26" s="217"/>
      <c r="E26" s="217"/>
      <c r="G26" s="218"/>
      <c r="H26" s="218"/>
      <c r="I26" s="218"/>
      <c r="J26" s="218"/>
      <c r="N26" s="12"/>
      <c r="P26" s="218"/>
      <c r="Y26" s="7"/>
      <c r="AA26" s="220"/>
      <c r="AB26" s="8"/>
      <c r="AC26" s="8"/>
      <c r="AD26" s="220"/>
      <c r="AI26" s="12"/>
      <c r="AJ26" s="12"/>
      <c r="AK26" s="12"/>
      <c r="AL26" s="12"/>
      <c r="AM26" s="12"/>
      <c r="AN26" s="12"/>
      <c r="AP26" s="12"/>
      <c r="AQ26" s="12"/>
      <c r="AR26" s="70"/>
      <c r="AS26" s="12"/>
      <c r="AT26" s="12"/>
      <c r="AU26" s="12"/>
      <c r="AV26" s="12"/>
      <c r="AZ26" s="72"/>
      <c r="BC26" s="12"/>
      <c r="BD26" s="12"/>
      <c r="BE26" s="12"/>
    </row>
    <row r="27" spans="1:57" x14ac:dyDescent="0.4">
      <c r="A27" s="83"/>
      <c r="B27" s="83"/>
      <c r="C27" s="83"/>
      <c r="D27" s="217"/>
      <c r="E27" s="217"/>
      <c r="G27" s="218"/>
      <c r="H27" s="218"/>
      <c r="I27" s="218"/>
      <c r="J27" s="218"/>
      <c r="N27" s="12"/>
      <c r="P27" s="218"/>
      <c r="Y27" s="7"/>
      <c r="AA27" s="220"/>
      <c r="AB27" s="8"/>
      <c r="AC27" s="8"/>
      <c r="AD27" s="220"/>
      <c r="AI27" s="12"/>
      <c r="AJ27" s="12"/>
      <c r="AK27" s="12"/>
      <c r="AL27" s="12"/>
      <c r="AM27" s="12"/>
      <c r="AN27" s="12"/>
      <c r="AP27" s="12"/>
      <c r="AQ27" s="12"/>
      <c r="AR27" s="12"/>
      <c r="AS27" s="12"/>
      <c r="AT27" s="12"/>
      <c r="AU27" s="12"/>
      <c r="AV27" s="12"/>
      <c r="AZ27" s="72"/>
      <c r="BC27" s="12"/>
      <c r="BD27" s="12"/>
      <c r="BE27" s="12"/>
    </row>
    <row r="28" spans="1:57" x14ac:dyDescent="0.4">
      <c r="A28" s="83"/>
      <c r="B28" s="83"/>
      <c r="C28" s="83"/>
      <c r="D28" s="217"/>
      <c r="E28" s="217"/>
      <c r="G28" s="218"/>
      <c r="H28" s="218"/>
      <c r="I28" s="218"/>
      <c r="J28" s="218"/>
      <c r="N28" s="12"/>
      <c r="P28" s="218"/>
      <c r="Y28" s="7"/>
      <c r="AA28" s="220"/>
      <c r="AB28" s="8"/>
      <c r="AC28" s="8"/>
      <c r="AD28" s="220"/>
      <c r="AI28" s="12"/>
      <c r="AJ28" s="12"/>
      <c r="AK28" s="12"/>
      <c r="AL28" s="12"/>
      <c r="AM28" s="12"/>
      <c r="AN28" s="12"/>
      <c r="AP28" s="12"/>
      <c r="AQ28" s="12"/>
      <c r="AR28" s="12"/>
      <c r="AS28" s="12"/>
      <c r="AT28" s="12"/>
      <c r="AU28" s="12"/>
      <c r="AV28" s="12"/>
      <c r="AZ28" s="72"/>
      <c r="BC28" s="12"/>
      <c r="BD28" s="12"/>
      <c r="BE28" s="12"/>
    </row>
    <row r="29" spans="1:57" x14ac:dyDescent="0.4">
      <c r="A29" s="83"/>
      <c r="B29" s="83"/>
      <c r="C29" s="83"/>
      <c r="D29" s="217"/>
      <c r="E29" s="217"/>
      <c r="G29" s="218"/>
      <c r="H29" s="218"/>
      <c r="I29" s="218"/>
      <c r="J29" s="218"/>
      <c r="N29" s="12"/>
      <c r="P29" s="218"/>
      <c r="Y29" s="7"/>
      <c r="AA29" s="219"/>
      <c r="AB29" s="223"/>
      <c r="AC29" s="8"/>
      <c r="AD29" s="220"/>
      <c r="AE29" s="12"/>
      <c r="AI29" s="12"/>
      <c r="AJ29" s="12"/>
      <c r="AK29" s="12"/>
      <c r="AL29" s="12"/>
      <c r="AM29" s="12"/>
      <c r="AN29" s="12"/>
      <c r="AP29" s="12"/>
      <c r="AQ29" s="12"/>
      <c r="AR29" s="12"/>
      <c r="AS29" s="12"/>
      <c r="AT29" s="12"/>
      <c r="AU29" s="12"/>
      <c r="AV29" s="12"/>
      <c r="AZ29" s="72"/>
      <c r="BC29" s="12"/>
      <c r="BD29" s="12"/>
      <c r="BE29" s="12"/>
    </row>
    <row r="30" spans="1:57" x14ac:dyDescent="0.4">
      <c r="A30" s="83"/>
      <c r="B30" s="83"/>
      <c r="C30" s="83"/>
      <c r="D30" s="217"/>
      <c r="E30" s="217"/>
      <c r="G30" s="218"/>
      <c r="H30" s="218"/>
      <c r="I30" s="218"/>
      <c r="J30" s="218"/>
      <c r="N30" s="12"/>
      <c r="P30" s="218"/>
      <c r="Y30" s="7"/>
      <c r="AA30" s="220"/>
      <c r="AB30" s="8"/>
      <c r="AC30" s="8"/>
      <c r="AD30" s="220"/>
      <c r="AI30" s="12"/>
      <c r="AJ30" s="12"/>
      <c r="AK30" s="12"/>
      <c r="AL30" s="12"/>
      <c r="AM30" s="12"/>
      <c r="AN30" s="12"/>
      <c r="AP30" s="12"/>
      <c r="AQ30" s="12"/>
      <c r="AR30" s="12"/>
      <c r="AS30" s="12"/>
      <c r="AT30" s="12"/>
      <c r="AU30" s="12"/>
      <c r="AV30" s="12"/>
      <c r="AZ30" s="72"/>
      <c r="BC30" s="12"/>
      <c r="BD30" s="12"/>
      <c r="BE30" s="12"/>
    </row>
    <row r="31" spans="1:57" x14ac:dyDescent="0.4">
      <c r="A31" s="83"/>
      <c r="B31" s="83"/>
      <c r="C31" s="83"/>
      <c r="D31" s="217"/>
      <c r="E31" s="217"/>
      <c r="G31" s="218"/>
      <c r="H31" s="218"/>
      <c r="I31" s="218"/>
      <c r="J31" s="218"/>
      <c r="N31" s="12"/>
      <c r="P31" s="218"/>
      <c r="Y31" s="7"/>
      <c r="AA31" s="220"/>
      <c r="AB31" s="8"/>
      <c r="AC31" s="8"/>
      <c r="AD31" s="220"/>
      <c r="AI31" s="12"/>
      <c r="AJ31" s="12"/>
      <c r="AK31" s="12"/>
      <c r="AL31" s="12"/>
      <c r="AM31" s="12"/>
      <c r="AN31" s="12"/>
      <c r="AP31" s="12"/>
      <c r="AQ31" s="12"/>
      <c r="AR31" s="12"/>
      <c r="AS31" s="12"/>
      <c r="AT31" s="12"/>
      <c r="AU31" s="12"/>
      <c r="AV31" s="12"/>
      <c r="AZ31" s="72"/>
      <c r="BC31" s="12"/>
      <c r="BD31" s="12"/>
      <c r="BE31" s="12"/>
    </row>
    <row r="32" spans="1:57" x14ac:dyDescent="0.4">
      <c r="A32" s="83"/>
      <c r="B32" s="83"/>
      <c r="C32" s="83"/>
      <c r="D32" s="217"/>
      <c r="E32" s="217"/>
      <c r="G32" s="218"/>
      <c r="H32" s="218"/>
      <c r="I32" s="218"/>
      <c r="J32" s="218"/>
      <c r="N32" s="12"/>
      <c r="P32" s="218"/>
      <c r="Y32" s="7"/>
      <c r="AA32" s="220"/>
      <c r="AB32" s="8"/>
      <c r="AC32" s="8"/>
      <c r="AD32" s="220"/>
      <c r="AI32" s="12"/>
      <c r="AJ32" s="12"/>
      <c r="AK32" s="12"/>
      <c r="AL32" s="12"/>
      <c r="AM32" s="12"/>
      <c r="AN32" s="12"/>
      <c r="AP32" s="12"/>
      <c r="AQ32" s="12"/>
      <c r="AR32" s="12"/>
      <c r="AS32" s="12"/>
      <c r="AT32" s="12"/>
      <c r="AU32" s="12"/>
      <c r="AV32" s="12"/>
      <c r="AZ32" s="72"/>
      <c r="BC32" s="12"/>
      <c r="BD32" s="12"/>
      <c r="BE32" s="12"/>
    </row>
    <row r="33" spans="1:57" x14ac:dyDescent="0.4">
      <c r="A33" s="83"/>
      <c r="B33" s="83"/>
      <c r="C33" s="83"/>
      <c r="D33" s="217"/>
      <c r="E33" s="217"/>
      <c r="G33" s="218"/>
      <c r="H33" s="218"/>
      <c r="I33" s="218"/>
      <c r="J33" s="218"/>
      <c r="N33" s="12"/>
      <c r="P33" s="218"/>
      <c r="Y33" s="7"/>
      <c r="AA33" s="220"/>
      <c r="AB33" s="8"/>
      <c r="AC33" s="8"/>
      <c r="AD33" s="220"/>
      <c r="AI33" s="12"/>
      <c r="AJ33" s="12"/>
      <c r="AK33" s="12"/>
      <c r="AL33" s="12"/>
      <c r="AM33" s="12"/>
      <c r="AN33" s="12"/>
      <c r="AP33" s="12"/>
      <c r="AQ33" s="12"/>
      <c r="AR33" s="12"/>
      <c r="AS33" s="12"/>
      <c r="AT33" s="12"/>
      <c r="AU33" s="12"/>
      <c r="AV33" s="12"/>
      <c r="AZ33" s="72"/>
      <c r="BC33" s="12"/>
      <c r="BD33" s="12"/>
      <c r="BE33" s="12"/>
    </row>
    <row r="34" spans="1:57" x14ac:dyDescent="0.4">
      <c r="A34" s="83"/>
      <c r="B34" s="83"/>
      <c r="C34" s="83"/>
      <c r="D34" s="217"/>
      <c r="E34" s="217"/>
      <c r="G34" s="218"/>
      <c r="H34" s="218"/>
      <c r="I34" s="218"/>
      <c r="J34" s="218"/>
      <c r="N34" s="12"/>
      <c r="P34" s="218"/>
      <c r="Y34" s="7"/>
      <c r="AA34" s="220"/>
      <c r="AB34" s="8"/>
      <c r="AC34" s="8"/>
      <c r="AD34" s="220"/>
      <c r="AI34" s="12"/>
      <c r="AJ34" s="12"/>
      <c r="AK34" s="12"/>
      <c r="AL34" s="12"/>
      <c r="AM34" s="12"/>
      <c r="AN34" s="12"/>
      <c r="AP34" s="12"/>
      <c r="AQ34" s="12"/>
      <c r="AR34" s="12"/>
      <c r="AS34" s="12"/>
      <c r="AT34" s="12"/>
      <c r="AU34" s="12"/>
      <c r="AV34" s="12"/>
      <c r="AZ34" s="72"/>
      <c r="BC34" s="12"/>
      <c r="BD34" s="12"/>
      <c r="BE34" s="12"/>
    </row>
    <row r="35" spans="1:57" x14ac:dyDescent="0.4">
      <c r="A35" s="83"/>
      <c r="B35" s="83"/>
      <c r="C35" s="83"/>
      <c r="D35" s="217"/>
      <c r="E35" s="217"/>
      <c r="G35" s="218"/>
      <c r="H35" s="218"/>
      <c r="I35" s="218"/>
      <c r="J35" s="218"/>
      <c r="N35" s="12"/>
      <c r="P35" s="218"/>
      <c r="Y35" s="7"/>
      <c r="AA35" s="219"/>
      <c r="AB35" s="223"/>
      <c r="AC35" s="8"/>
      <c r="AD35" s="220"/>
      <c r="AI35" s="12"/>
      <c r="AJ35" s="12"/>
      <c r="AK35" s="12"/>
      <c r="AL35" s="12"/>
      <c r="AM35" s="12"/>
      <c r="AN35" s="12"/>
      <c r="AP35" s="12"/>
      <c r="AQ35" s="12"/>
      <c r="AR35" s="12"/>
      <c r="AS35" s="12"/>
      <c r="AT35" s="12"/>
      <c r="AU35" s="12"/>
      <c r="AV35" s="12"/>
      <c r="AZ35" s="72"/>
      <c r="BC35" s="12"/>
      <c r="BD35" s="12"/>
      <c r="BE35" s="12"/>
    </row>
    <row r="36" spans="1:57" x14ac:dyDescent="0.4">
      <c r="A36" s="83"/>
      <c r="B36" s="83"/>
      <c r="C36" s="83"/>
      <c r="D36" s="217"/>
      <c r="E36" s="217"/>
      <c r="G36" s="218"/>
      <c r="H36" s="218"/>
      <c r="I36" s="218"/>
      <c r="J36" s="218"/>
      <c r="N36" s="12"/>
      <c r="P36" s="218"/>
      <c r="Y36" s="7"/>
      <c r="AA36" s="219"/>
      <c r="AB36" s="223"/>
      <c r="AC36" s="8"/>
      <c r="AD36" s="220"/>
      <c r="AI36" s="12"/>
      <c r="AJ36" s="12"/>
      <c r="AK36" s="12"/>
      <c r="AL36" s="12"/>
      <c r="AM36" s="12"/>
      <c r="AN36" s="12"/>
      <c r="AP36" s="12"/>
      <c r="AQ36" s="12"/>
      <c r="AR36" s="12"/>
      <c r="AS36" s="12"/>
      <c r="AT36" s="12"/>
      <c r="AU36" s="12"/>
      <c r="AV36" s="12"/>
      <c r="AZ36" s="72"/>
      <c r="BC36" s="12"/>
      <c r="BD36" s="12"/>
      <c r="BE36" s="12"/>
    </row>
    <row r="37" spans="1:57" x14ac:dyDescent="0.4">
      <c r="A37" s="83"/>
      <c r="B37" s="83"/>
      <c r="C37" s="83"/>
      <c r="D37" s="217"/>
      <c r="E37" s="217"/>
      <c r="G37" s="218"/>
      <c r="H37" s="218"/>
      <c r="I37" s="218"/>
      <c r="J37" s="218"/>
      <c r="N37" s="12"/>
      <c r="P37" s="218"/>
      <c r="Y37" s="7"/>
      <c r="AA37" s="219"/>
      <c r="AB37" s="223"/>
      <c r="AC37" s="8"/>
      <c r="AD37" s="220"/>
      <c r="AI37" s="12"/>
      <c r="AJ37" s="12"/>
      <c r="AK37" s="12"/>
      <c r="AL37" s="12"/>
      <c r="AM37" s="12"/>
      <c r="AN37" s="12"/>
      <c r="AP37" s="12"/>
      <c r="AQ37" s="12"/>
      <c r="AR37" s="12"/>
      <c r="AS37" s="12"/>
      <c r="AT37" s="12"/>
      <c r="AU37" s="12"/>
      <c r="AV37" s="12"/>
      <c r="AZ37" s="72"/>
      <c r="BC37" s="12"/>
      <c r="BD37" s="12"/>
      <c r="BE37" s="12"/>
    </row>
    <row r="38" spans="1:57" x14ac:dyDescent="0.4">
      <c r="A38" s="83"/>
      <c r="B38" s="83"/>
      <c r="C38" s="83"/>
      <c r="D38" s="217"/>
      <c r="E38" s="217"/>
      <c r="G38" s="218"/>
      <c r="H38" s="218"/>
      <c r="I38" s="218"/>
      <c r="J38" s="218"/>
      <c r="N38" s="12"/>
      <c r="P38" s="218"/>
      <c r="Y38" s="7"/>
      <c r="AA38" s="219"/>
      <c r="AB38" s="223"/>
      <c r="AC38" s="8"/>
      <c r="AD38" s="220"/>
      <c r="AI38" s="12"/>
      <c r="AJ38" s="12"/>
      <c r="AK38" s="12"/>
      <c r="AL38" s="12"/>
      <c r="AM38" s="12"/>
      <c r="AN38" s="12"/>
      <c r="AP38" s="12"/>
      <c r="AQ38" s="12"/>
      <c r="AR38" s="12"/>
      <c r="AS38" s="12"/>
      <c r="AT38" s="12"/>
      <c r="AU38" s="12"/>
      <c r="AV38" s="12"/>
      <c r="AZ38" s="72"/>
      <c r="BC38" s="12"/>
      <c r="BD38" s="12"/>
      <c r="BE38" s="12"/>
    </row>
    <row r="39" spans="1:57" x14ac:dyDescent="0.4">
      <c r="A39" s="83"/>
      <c r="B39" s="83"/>
      <c r="C39" s="83"/>
      <c r="D39" s="217"/>
      <c r="E39" s="217"/>
      <c r="G39" s="218"/>
      <c r="H39" s="218"/>
      <c r="I39" s="218"/>
      <c r="J39" s="218"/>
      <c r="N39" s="12"/>
      <c r="P39" s="218"/>
      <c r="Y39" s="7"/>
      <c r="AA39" s="220"/>
      <c r="AB39" s="8"/>
      <c r="AC39" s="8"/>
      <c r="AD39" s="220"/>
      <c r="AI39" s="12"/>
      <c r="AJ39" s="12"/>
      <c r="AK39" s="12"/>
      <c r="AL39" s="12"/>
      <c r="AM39" s="12"/>
      <c r="AN39" s="12"/>
      <c r="AP39" s="12"/>
      <c r="AQ39" s="12"/>
      <c r="AR39" s="12"/>
      <c r="AS39" s="12"/>
      <c r="AT39" s="12"/>
      <c r="AU39" s="12"/>
      <c r="AV39" s="12"/>
      <c r="AZ39" s="72"/>
      <c r="BC39" s="12"/>
      <c r="BD39" s="12"/>
      <c r="BE39" s="12"/>
    </row>
    <row r="40" spans="1:57" x14ac:dyDescent="0.4">
      <c r="A40" s="83"/>
      <c r="B40" s="83"/>
      <c r="C40" s="83"/>
      <c r="D40" s="217"/>
      <c r="E40" s="217"/>
      <c r="G40" s="218"/>
      <c r="H40" s="218"/>
      <c r="I40" s="218"/>
      <c r="J40" s="218"/>
      <c r="N40" s="12"/>
      <c r="P40" s="218"/>
      <c r="Y40" s="7"/>
      <c r="AA40" s="220"/>
      <c r="AB40" s="8"/>
      <c r="AC40" s="8"/>
      <c r="AD40" s="220"/>
      <c r="AI40" s="12"/>
      <c r="AJ40" s="12"/>
      <c r="AK40" s="12"/>
      <c r="AL40" s="12"/>
      <c r="AM40" s="12"/>
      <c r="AN40" s="12"/>
      <c r="AP40" s="12"/>
      <c r="AQ40" s="12"/>
      <c r="AR40" s="12"/>
      <c r="AS40" s="12"/>
      <c r="AT40" s="12"/>
      <c r="AU40" s="12"/>
      <c r="AV40" s="12"/>
      <c r="AZ40" s="72"/>
      <c r="BC40" s="12"/>
      <c r="BD40" s="12"/>
      <c r="BE40" s="12"/>
    </row>
    <row r="41" spans="1:57" x14ac:dyDescent="0.4">
      <c r="A41" s="83"/>
      <c r="B41" s="83"/>
      <c r="C41" s="83"/>
      <c r="D41" s="217"/>
      <c r="E41" s="217"/>
      <c r="G41" s="218"/>
      <c r="H41" s="218"/>
      <c r="I41" s="218"/>
      <c r="J41" s="218"/>
      <c r="N41" s="12"/>
      <c r="P41" s="218"/>
      <c r="Y41" s="7"/>
      <c r="AA41" s="220"/>
      <c r="AB41" s="8"/>
      <c r="AC41" s="8"/>
      <c r="AD41" s="220"/>
      <c r="AI41" s="12"/>
      <c r="AJ41" s="12"/>
      <c r="AK41" s="12"/>
      <c r="AL41" s="12"/>
      <c r="AM41" s="12"/>
      <c r="AN41" s="12"/>
      <c r="AP41" s="12"/>
      <c r="AQ41" s="12"/>
      <c r="AR41" s="12"/>
      <c r="AS41" s="12"/>
      <c r="AT41" s="12"/>
      <c r="AU41" s="12"/>
      <c r="AV41" s="12"/>
      <c r="AZ41" s="72"/>
      <c r="BC41" s="12"/>
      <c r="BD41" s="12"/>
      <c r="BE41" s="12"/>
    </row>
    <row r="42" spans="1:57" x14ac:dyDescent="0.4">
      <c r="A42" s="83"/>
      <c r="B42" s="83"/>
      <c r="C42" s="83"/>
      <c r="D42" s="217"/>
      <c r="E42" s="217"/>
      <c r="G42" s="218"/>
      <c r="H42" s="218"/>
      <c r="I42" s="218"/>
      <c r="J42" s="218"/>
      <c r="N42" s="12"/>
      <c r="P42" s="218"/>
      <c r="Y42" s="7"/>
      <c r="AA42" s="220"/>
      <c r="AB42" s="8"/>
      <c r="AC42" s="8"/>
      <c r="AD42" s="220"/>
      <c r="AI42" s="12"/>
      <c r="AJ42" s="12"/>
      <c r="AK42" s="12"/>
      <c r="AL42" s="12"/>
      <c r="AM42" s="12"/>
      <c r="AN42" s="12"/>
      <c r="AR42" s="12"/>
      <c r="AS42" s="12"/>
      <c r="AT42" s="12"/>
      <c r="AU42" s="12"/>
      <c r="AV42" s="12"/>
      <c r="AZ42" s="72"/>
      <c r="BC42" s="12"/>
      <c r="BD42" s="12"/>
      <c r="BE42" s="12"/>
    </row>
    <row r="43" spans="1:57" x14ac:dyDescent="0.4">
      <c r="A43" s="83"/>
      <c r="B43" s="83"/>
      <c r="C43" s="83"/>
      <c r="D43" s="217"/>
      <c r="E43" s="217"/>
      <c r="G43" s="218"/>
      <c r="H43" s="218"/>
      <c r="I43" s="218"/>
      <c r="J43" s="218"/>
      <c r="N43" s="12"/>
      <c r="P43" s="218"/>
      <c r="Y43" s="7"/>
      <c r="AA43" s="220"/>
      <c r="AB43" s="8"/>
      <c r="AC43" s="8"/>
      <c r="AD43" s="220"/>
      <c r="AI43" s="12"/>
      <c r="AJ43" s="12"/>
      <c r="AK43" s="12"/>
      <c r="AL43" s="12"/>
      <c r="AM43" s="12"/>
      <c r="AN43" s="12"/>
      <c r="AR43" s="12"/>
      <c r="AS43" s="12"/>
      <c r="AT43" s="12"/>
      <c r="AU43" s="12"/>
      <c r="AV43" s="12"/>
      <c r="AZ43" s="72"/>
      <c r="BC43" s="12"/>
      <c r="BD43" s="12"/>
      <c r="BE43" s="12"/>
    </row>
    <row r="44" spans="1:57" x14ac:dyDescent="0.4">
      <c r="A44" s="83"/>
      <c r="B44" s="83"/>
      <c r="C44" s="83"/>
      <c r="D44" s="217"/>
      <c r="E44" s="217"/>
      <c r="G44" s="218"/>
      <c r="H44" s="218"/>
      <c r="I44" s="218"/>
      <c r="J44" s="218"/>
      <c r="N44" s="12"/>
      <c r="P44" s="218"/>
      <c r="Y44" s="7"/>
      <c r="AA44" s="220"/>
      <c r="AB44" s="8"/>
      <c r="AC44" s="8"/>
      <c r="AD44" s="220"/>
      <c r="AI44" s="12"/>
      <c r="AJ44" s="12"/>
      <c r="AK44" s="12"/>
      <c r="AL44" s="12"/>
      <c r="AM44" s="12"/>
      <c r="AN44" s="12"/>
      <c r="AR44" s="12"/>
      <c r="AS44" s="12"/>
      <c r="AT44" s="12"/>
      <c r="AU44" s="12"/>
      <c r="AV44" s="12"/>
      <c r="AZ44" s="72"/>
      <c r="BC44" s="12"/>
      <c r="BD44" s="12"/>
      <c r="BE44" s="12"/>
    </row>
    <row r="45" spans="1:57" x14ac:dyDescent="0.4">
      <c r="A45" s="83"/>
      <c r="B45" s="83"/>
      <c r="C45" s="83"/>
      <c r="D45" s="217"/>
      <c r="E45" s="217"/>
      <c r="G45" s="218"/>
      <c r="H45" s="218"/>
      <c r="I45" s="218"/>
      <c r="J45" s="218"/>
      <c r="N45" s="226"/>
      <c r="P45" s="218"/>
      <c r="Y45" s="7"/>
      <c r="AA45" s="220"/>
      <c r="AB45" s="8"/>
      <c r="AC45" s="8"/>
      <c r="AD45" s="220"/>
      <c r="AI45" s="12"/>
      <c r="AJ45" s="12"/>
      <c r="AK45" s="12"/>
      <c r="AL45" s="12"/>
      <c r="AM45" s="12"/>
      <c r="AN45" s="12"/>
      <c r="AP45" s="12"/>
      <c r="AQ45" s="12"/>
      <c r="AR45" s="12"/>
      <c r="AS45" s="12"/>
      <c r="AT45" s="12"/>
      <c r="AU45" s="12"/>
      <c r="AV45" s="12"/>
      <c r="AZ45" s="72"/>
      <c r="BC45" s="12"/>
      <c r="BD45" s="12"/>
      <c r="BE45" s="12"/>
    </row>
    <row r="46" spans="1:57" x14ac:dyDescent="0.4">
      <c r="A46" s="83"/>
      <c r="B46" s="83"/>
      <c r="C46" s="83"/>
      <c r="D46" s="217"/>
      <c r="E46" s="217"/>
      <c r="G46" s="218"/>
      <c r="H46" s="218"/>
      <c r="I46" s="218"/>
      <c r="J46" s="218"/>
      <c r="N46" s="226"/>
      <c r="P46" s="218"/>
      <c r="Y46" s="7"/>
      <c r="AA46" s="220"/>
      <c r="AB46" s="8"/>
      <c r="AC46" s="8"/>
      <c r="AD46" s="220"/>
      <c r="AI46" s="12"/>
      <c r="AJ46" s="12"/>
      <c r="AK46" s="12"/>
      <c r="AL46" s="12"/>
      <c r="AM46" s="12"/>
      <c r="AN46" s="12"/>
      <c r="AP46" s="12"/>
      <c r="AQ46" s="12"/>
      <c r="AR46" s="12"/>
      <c r="AS46" s="12"/>
      <c r="AT46" s="12"/>
      <c r="AU46" s="12"/>
      <c r="AV46" s="12"/>
      <c r="AZ46" s="72"/>
      <c r="BC46" s="12"/>
      <c r="BD46" s="12"/>
      <c r="BE46" s="12"/>
    </row>
    <row r="47" spans="1:57" x14ac:dyDescent="0.4">
      <c r="A47" s="83"/>
      <c r="B47" s="83"/>
      <c r="C47" s="83"/>
      <c r="D47" s="217"/>
      <c r="E47" s="217"/>
      <c r="G47" s="218"/>
      <c r="H47" s="218"/>
      <c r="I47" s="218"/>
      <c r="J47" s="218"/>
      <c r="N47" s="226"/>
      <c r="P47" s="218"/>
      <c r="Y47" s="7"/>
      <c r="AA47" s="220"/>
      <c r="AB47" s="8"/>
      <c r="AC47" s="8"/>
      <c r="AD47" s="220"/>
      <c r="AI47" s="12"/>
      <c r="AJ47" s="12"/>
      <c r="AK47" s="12"/>
      <c r="AL47" s="12"/>
      <c r="AM47" s="12"/>
      <c r="AN47" s="12"/>
      <c r="AP47" s="12"/>
      <c r="AQ47" s="12"/>
      <c r="AR47" s="12"/>
      <c r="AS47" s="12"/>
      <c r="AT47" s="12"/>
      <c r="AU47" s="12"/>
      <c r="AV47" s="12"/>
      <c r="AZ47" s="72"/>
      <c r="BC47" s="12"/>
      <c r="BD47" s="12"/>
      <c r="BE47" s="12"/>
    </row>
    <row r="48" spans="1:57" x14ac:dyDescent="0.4">
      <c r="A48" s="83"/>
      <c r="B48" s="83"/>
      <c r="C48" s="83"/>
      <c r="D48" s="217"/>
      <c r="E48" s="217"/>
      <c r="G48" s="218"/>
      <c r="H48" s="218"/>
      <c r="I48" s="218"/>
      <c r="J48" s="218"/>
      <c r="N48" s="226"/>
      <c r="P48" s="218"/>
      <c r="Y48" s="7"/>
      <c r="AA48" s="220"/>
      <c r="AB48" s="8"/>
      <c r="AC48" s="8"/>
      <c r="AD48" s="220"/>
      <c r="AI48" s="12"/>
      <c r="AJ48" s="12"/>
      <c r="AK48" s="12"/>
      <c r="AL48" s="12"/>
      <c r="AM48" s="12"/>
      <c r="AN48" s="12"/>
      <c r="AP48" s="12"/>
      <c r="AQ48" s="12"/>
      <c r="AR48" s="12"/>
      <c r="AS48" s="12"/>
      <c r="AT48" s="12"/>
      <c r="AU48" s="12"/>
      <c r="AV48" s="12"/>
      <c r="AZ48" s="72"/>
      <c r="BC48" s="12"/>
      <c r="BD48" s="12"/>
      <c r="BE48" s="12"/>
    </row>
    <row r="49" spans="1:57" x14ac:dyDescent="0.4">
      <c r="A49" s="83"/>
      <c r="B49" s="83"/>
      <c r="C49" s="83"/>
      <c r="D49" s="217"/>
      <c r="E49" s="217"/>
      <c r="G49" s="218"/>
      <c r="H49" s="218"/>
      <c r="I49" s="218"/>
      <c r="J49" s="218"/>
      <c r="N49" s="226"/>
      <c r="P49" s="218"/>
      <c r="Y49" s="7"/>
      <c r="AA49" s="220"/>
      <c r="AB49" s="8"/>
      <c r="AC49" s="8"/>
      <c r="AD49" s="220"/>
      <c r="AI49" s="12"/>
      <c r="AJ49" s="12"/>
      <c r="AK49" s="12"/>
      <c r="AL49" s="12"/>
      <c r="AM49" s="12"/>
      <c r="AN49" s="12"/>
      <c r="AP49" s="12"/>
      <c r="AQ49" s="12"/>
      <c r="AR49" s="12"/>
      <c r="AS49" s="12"/>
      <c r="AT49" s="12"/>
      <c r="AU49" s="12"/>
      <c r="AV49" s="12"/>
      <c r="AZ49" s="72"/>
      <c r="BC49" s="12"/>
      <c r="BD49" s="12"/>
      <c r="BE49" s="12"/>
    </row>
    <row r="50" spans="1:57" x14ac:dyDescent="0.4">
      <c r="A50" s="83"/>
      <c r="B50" s="83"/>
      <c r="C50" s="83"/>
      <c r="D50" s="217"/>
      <c r="E50" s="217"/>
      <c r="G50" s="218"/>
      <c r="H50" s="218"/>
      <c r="I50" s="218"/>
      <c r="J50" s="218"/>
      <c r="N50" s="226"/>
      <c r="P50" s="218"/>
      <c r="Y50" s="7"/>
      <c r="AA50" s="220"/>
      <c r="AB50" s="8"/>
      <c r="AC50" s="8"/>
      <c r="AD50" s="220"/>
      <c r="AI50" s="12"/>
      <c r="AJ50" s="12"/>
      <c r="AK50" s="12"/>
      <c r="AL50" s="12"/>
      <c r="AM50" s="12"/>
      <c r="AN50" s="12"/>
      <c r="AP50" s="12"/>
      <c r="AQ50" s="12"/>
      <c r="AR50" s="12"/>
      <c r="AS50" s="12"/>
      <c r="AT50" s="12"/>
      <c r="AU50" s="12"/>
      <c r="AV50" s="12"/>
      <c r="AZ50" s="72"/>
      <c r="BC50" s="12"/>
      <c r="BD50" s="12"/>
      <c r="BE50" s="12"/>
    </row>
    <row r="51" spans="1:57" x14ac:dyDescent="0.4">
      <c r="A51" s="83"/>
      <c r="B51" s="83"/>
      <c r="C51" s="83"/>
      <c r="D51" s="217"/>
      <c r="E51" s="217"/>
      <c r="G51" s="218"/>
      <c r="H51" s="218"/>
      <c r="I51" s="218"/>
      <c r="J51" s="218"/>
      <c r="N51" s="226"/>
      <c r="P51" s="218"/>
      <c r="Y51" s="7"/>
      <c r="AA51" s="220"/>
      <c r="AB51" s="8"/>
      <c r="AC51" s="8"/>
      <c r="AD51" s="220"/>
      <c r="AI51" s="12"/>
      <c r="AJ51" s="12"/>
      <c r="AK51" s="12"/>
      <c r="AL51" s="12"/>
      <c r="AM51" s="12"/>
      <c r="AN51" s="12"/>
      <c r="AP51" s="12"/>
      <c r="AQ51" s="12"/>
      <c r="AR51" s="12"/>
      <c r="AS51" s="12"/>
      <c r="AT51" s="12"/>
      <c r="AU51" s="12"/>
      <c r="AV51" s="12"/>
      <c r="AZ51" s="72"/>
      <c r="BC51" s="12"/>
      <c r="BD51" s="12"/>
      <c r="BE51" s="12"/>
    </row>
    <row r="52" spans="1:57" x14ac:dyDescent="0.4">
      <c r="A52" s="83"/>
      <c r="B52" s="83"/>
      <c r="C52" s="83"/>
      <c r="D52" s="217"/>
      <c r="E52" s="217"/>
      <c r="G52" s="218"/>
      <c r="H52" s="218"/>
      <c r="I52" s="218"/>
      <c r="J52" s="218"/>
      <c r="N52" s="226"/>
      <c r="P52" s="218"/>
      <c r="Y52" s="7"/>
      <c r="AA52" s="220"/>
      <c r="AB52" s="8"/>
      <c r="AC52" s="8"/>
      <c r="AD52" s="220"/>
      <c r="AI52" s="12"/>
      <c r="AJ52" s="12"/>
      <c r="AK52" s="12"/>
      <c r="AL52" s="12"/>
      <c r="AM52" s="12"/>
      <c r="AN52" s="12"/>
      <c r="AR52" s="12"/>
      <c r="AS52" s="12"/>
      <c r="AT52" s="12"/>
      <c r="AU52" s="12"/>
      <c r="AV52" s="12"/>
      <c r="AZ52" s="72"/>
      <c r="BC52" s="12"/>
      <c r="BD52" s="12"/>
      <c r="BE52" s="12"/>
    </row>
    <row r="53" spans="1:57" x14ac:dyDescent="0.4">
      <c r="A53" s="83"/>
      <c r="B53" s="83"/>
      <c r="C53" s="83"/>
      <c r="D53" s="217"/>
      <c r="E53" s="217"/>
      <c r="G53" s="218"/>
      <c r="H53" s="218"/>
      <c r="I53" s="218"/>
      <c r="J53" s="218"/>
      <c r="N53" s="226"/>
      <c r="P53" s="218"/>
      <c r="Y53" s="7"/>
      <c r="AA53" s="220"/>
      <c r="AB53" s="8"/>
      <c r="AC53" s="8"/>
      <c r="AD53" s="220"/>
      <c r="AI53" s="12"/>
      <c r="AJ53" s="12"/>
      <c r="AK53" s="12"/>
      <c r="AL53" s="12"/>
      <c r="AM53" s="12"/>
      <c r="AN53" s="12"/>
      <c r="AR53" s="12"/>
      <c r="AS53" s="12"/>
      <c r="AT53" s="12"/>
      <c r="AU53" s="12"/>
      <c r="AV53" s="12"/>
      <c r="AZ53" s="72"/>
      <c r="BC53" s="12"/>
      <c r="BD53" s="12"/>
      <c r="BE53" s="12"/>
    </row>
    <row r="54" spans="1:57" x14ac:dyDescent="0.4">
      <c r="A54" s="83"/>
      <c r="B54" s="83"/>
      <c r="C54" s="83"/>
      <c r="D54" s="217"/>
      <c r="E54" s="217"/>
      <c r="G54" s="218"/>
      <c r="H54" s="218"/>
      <c r="I54" s="218"/>
      <c r="J54" s="218"/>
      <c r="N54" s="226"/>
      <c r="P54" s="218"/>
      <c r="Y54" s="7"/>
      <c r="AA54" s="220"/>
      <c r="AB54" s="8"/>
      <c r="AC54" s="8"/>
      <c r="AD54" s="220"/>
      <c r="AI54" s="12"/>
      <c r="AJ54" s="12"/>
      <c r="AK54" s="12"/>
      <c r="AL54" s="12"/>
      <c r="AM54" s="12"/>
      <c r="AN54" s="12"/>
      <c r="AR54" s="12"/>
      <c r="AS54" s="12"/>
      <c r="AT54" s="12"/>
      <c r="AU54" s="12"/>
      <c r="AV54" s="12"/>
      <c r="AZ54" s="72"/>
      <c r="BC54" s="12"/>
      <c r="BD54" s="12"/>
      <c r="BE54" s="12"/>
    </row>
    <row r="55" spans="1:57" x14ac:dyDescent="0.4">
      <c r="A55" s="83"/>
      <c r="B55" s="83"/>
      <c r="C55" s="83"/>
      <c r="D55" s="217"/>
      <c r="E55" s="217"/>
      <c r="G55" s="218"/>
      <c r="H55" s="218"/>
      <c r="I55" s="218"/>
      <c r="J55" s="218"/>
      <c r="N55" s="226"/>
      <c r="P55" s="218"/>
      <c r="Y55" s="7"/>
      <c r="AA55" s="220"/>
      <c r="AB55" s="8"/>
      <c r="AC55" s="8"/>
      <c r="AD55" s="220"/>
      <c r="AI55" s="12"/>
      <c r="AJ55" s="12"/>
      <c r="AK55" s="12"/>
      <c r="AL55" s="12"/>
      <c r="AM55" s="12"/>
      <c r="AN55" s="12"/>
      <c r="AR55" s="12"/>
      <c r="AS55" s="12"/>
      <c r="AT55" s="12"/>
      <c r="AU55" s="12"/>
      <c r="AV55" s="12"/>
      <c r="AZ55" s="72"/>
      <c r="BC55" s="12"/>
      <c r="BD55" s="12"/>
      <c r="BE55" s="12"/>
    </row>
    <row r="56" spans="1:57" x14ac:dyDescent="0.4">
      <c r="A56" s="83"/>
      <c r="B56" s="83"/>
      <c r="C56" s="83"/>
      <c r="D56" s="217"/>
      <c r="E56" s="217"/>
      <c r="G56" s="218"/>
      <c r="H56" s="218"/>
      <c r="I56" s="218"/>
      <c r="J56" s="218"/>
      <c r="N56" s="226"/>
      <c r="P56" s="218"/>
      <c r="Y56" s="7"/>
      <c r="AA56" s="220"/>
      <c r="AB56" s="8"/>
      <c r="AC56" s="8"/>
      <c r="AD56" s="220"/>
      <c r="AI56" s="12"/>
      <c r="AJ56" s="12"/>
      <c r="AK56" s="12"/>
      <c r="AL56" s="12"/>
      <c r="AM56" s="12"/>
      <c r="AN56" s="12"/>
      <c r="AR56" s="12"/>
      <c r="AS56" s="12"/>
      <c r="AT56" s="12"/>
      <c r="AU56" s="12"/>
      <c r="AV56" s="12"/>
      <c r="AZ56" s="72"/>
      <c r="BC56" s="12"/>
      <c r="BD56" s="12"/>
      <c r="BE56" s="12"/>
    </row>
    <row r="57" spans="1:57" x14ac:dyDescent="0.4">
      <c r="A57" s="83"/>
      <c r="B57" s="83"/>
      <c r="C57" s="83"/>
      <c r="D57" s="217"/>
      <c r="E57" s="217"/>
      <c r="G57" s="218"/>
      <c r="H57" s="218"/>
      <c r="I57" s="218"/>
      <c r="J57" s="218"/>
      <c r="N57" s="226"/>
      <c r="P57" s="218"/>
      <c r="Y57" s="7"/>
      <c r="AA57" s="220"/>
      <c r="AB57" s="8"/>
      <c r="AC57" s="8"/>
      <c r="AD57" s="220"/>
      <c r="AI57" s="12"/>
      <c r="AJ57" s="12"/>
      <c r="AK57" s="12"/>
      <c r="AL57" s="12"/>
      <c r="AM57" s="12"/>
      <c r="AN57" s="12"/>
      <c r="AP57" s="12"/>
      <c r="AQ57" s="12"/>
      <c r="AR57" s="12"/>
      <c r="AS57" s="12"/>
      <c r="AT57" s="12"/>
      <c r="AU57" s="12"/>
      <c r="AV57" s="12"/>
      <c r="AZ57" s="72"/>
      <c r="BC57" s="12"/>
      <c r="BD57" s="12"/>
      <c r="BE57" s="12"/>
    </row>
    <row r="58" spans="1:57" x14ac:dyDescent="0.4">
      <c r="A58" s="83"/>
      <c r="B58" s="83"/>
      <c r="C58" s="83"/>
      <c r="D58" s="217"/>
      <c r="E58" s="217"/>
      <c r="G58" s="218"/>
      <c r="H58" s="218"/>
      <c r="I58" s="218"/>
      <c r="J58" s="218"/>
      <c r="N58" s="226"/>
      <c r="P58" s="218"/>
      <c r="Y58" s="7"/>
      <c r="AA58" s="220"/>
      <c r="AB58" s="8"/>
      <c r="AC58" s="8"/>
      <c r="AD58" s="220"/>
      <c r="AI58" s="12"/>
      <c r="AJ58" s="12"/>
      <c r="AK58" s="12"/>
      <c r="AL58" s="12"/>
      <c r="AM58" s="12"/>
      <c r="AN58" s="12"/>
      <c r="AP58" s="12"/>
      <c r="AQ58" s="12"/>
      <c r="AR58" s="12"/>
      <c r="AS58" s="12"/>
      <c r="AT58" s="12"/>
      <c r="AU58" s="12"/>
      <c r="AV58" s="12"/>
      <c r="AZ58" s="72"/>
      <c r="BC58" s="12"/>
      <c r="BD58" s="12"/>
      <c r="BE58" s="12"/>
    </row>
    <row r="59" spans="1:57" x14ac:dyDescent="0.4">
      <c r="A59" s="83"/>
      <c r="B59" s="83"/>
      <c r="C59" s="83"/>
      <c r="D59" s="217"/>
      <c r="E59" s="217"/>
      <c r="G59" s="218"/>
      <c r="H59" s="218"/>
      <c r="I59" s="218"/>
      <c r="J59" s="218"/>
      <c r="N59" s="226"/>
      <c r="P59" s="218"/>
      <c r="Y59" s="7"/>
      <c r="AA59" s="220"/>
      <c r="AB59" s="8"/>
      <c r="AC59" s="8"/>
      <c r="AD59" s="220"/>
      <c r="AI59" s="12"/>
      <c r="AJ59" s="12"/>
      <c r="AK59" s="12"/>
      <c r="AL59" s="12"/>
      <c r="AM59" s="12"/>
      <c r="AN59" s="12"/>
      <c r="AP59" s="12"/>
      <c r="AQ59" s="12"/>
      <c r="AR59" s="12"/>
      <c r="AS59" s="12"/>
      <c r="AT59" s="12"/>
      <c r="AU59" s="12"/>
      <c r="AV59" s="12"/>
      <c r="AZ59" s="72"/>
      <c r="BC59" s="12"/>
      <c r="BD59" s="12"/>
      <c r="BE59" s="12"/>
    </row>
    <row r="60" spans="1:57" x14ac:dyDescent="0.4">
      <c r="A60" s="83"/>
      <c r="B60" s="83"/>
      <c r="C60" s="83"/>
      <c r="D60" s="217"/>
      <c r="E60" s="217"/>
      <c r="G60" s="218"/>
      <c r="H60" s="218"/>
      <c r="I60" s="218"/>
      <c r="J60" s="218"/>
      <c r="N60" s="12"/>
      <c r="P60" s="218"/>
      <c r="Y60" s="7"/>
      <c r="AA60" s="220"/>
      <c r="AB60" s="8"/>
      <c r="AC60" s="8"/>
      <c r="AD60" s="220"/>
      <c r="AI60" s="12"/>
      <c r="AJ60" s="12"/>
      <c r="AK60" s="12"/>
      <c r="AL60" s="12"/>
      <c r="AM60" s="12"/>
      <c r="AN60" s="12"/>
      <c r="AP60" s="12"/>
      <c r="AQ60" s="12"/>
      <c r="AR60" s="12"/>
      <c r="AS60" s="12"/>
      <c r="AT60" s="12"/>
      <c r="AU60" s="12"/>
      <c r="AV60" s="12"/>
      <c r="AZ60" s="72"/>
      <c r="BC60" s="12"/>
      <c r="BD60" s="12"/>
      <c r="BE60" s="12"/>
    </row>
    <row r="61" spans="1:57" x14ac:dyDescent="0.4">
      <c r="A61" s="83"/>
      <c r="B61" s="83"/>
      <c r="C61" s="83"/>
      <c r="D61" s="217"/>
      <c r="E61" s="217"/>
      <c r="G61" s="218"/>
      <c r="H61" s="218"/>
      <c r="I61" s="218"/>
      <c r="J61" s="218"/>
      <c r="N61" s="12"/>
      <c r="P61" s="218"/>
      <c r="Y61" s="7"/>
      <c r="AA61" s="220"/>
      <c r="AB61" s="8"/>
      <c r="AC61" s="8"/>
      <c r="AD61" s="220"/>
      <c r="AI61" s="12"/>
      <c r="AJ61" s="12"/>
      <c r="AK61" s="12"/>
      <c r="AL61" s="12"/>
      <c r="AM61" s="12"/>
      <c r="AN61" s="12"/>
      <c r="AP61" s="12"/>
      <c r="AQ61" s="12"/>
      <c r="AR61" s="12"/>
      <c r="AS61" s="12"/>
      <c r="AT61" s="12"/>
      <c r="AU61" s="12"/>
      <c r="AV61" s="12"/>
      <c r="AZ61" s="72"/>
      <c r="BC61" s="12"/>
      <c r="BD61" s="12"/>
      <c r="BE61" s="12"/>
    </row>
    <row r="62" spans="1:57" x14ac:dyDescent="0.4">
      <c r="A62" s="83"/>
      <c r="B62" s="83"/>
      <c r="C62" s="83"/>
      <c r="D62" s="217"/>
      <c r="E62" s="217"/>
      <c r="G62" s="218"/>
      <c r="H62" s="218"/>
      <c r="I62" s="218"/>
      <c r="J62" s="218"/>
      <c r="N62" s="12"/>
      <c r="P62" s="218"/>
      <c r="Y62" s="7"/>
      <c r="AA62" s="220"/>
      <c r="AB62" s="8"/>
      <c r="AC62" s="8"/>
      <c r="AD62" s="220"/>
      <c r="AI62" s="12"/>
      <c r="AJ62" s="12"/>
      <c r="AK62" s="12"/>
      <c r="AL62" s="12"/>
      <c r="AM62" s="12"/>
      <c r="AN62" s="12"/>
      <c r="AP62" s="12"/>
      <c r="AQ62" s="12"/>
      <c r="AR62" s="12"/>
      <c r="AS62" s="12"/>
      <c r="AT62" s="12"/>
      <c r="AU62" s="12"/>
      <c r="AV62" s="12"/>
      <c r="AZ62" s="72"/>
      <c r="BC62" s="12"/>
      <c r="BD62" s="12"/>
      <c r="BE62" s="12"/>
    </row>
    <row r="63" spans="1:57" x14ac:dyDescent="0.4">
      <c r="A63" s="83"/>
      <c r="B63" s="83"/>
      <c r="C63" s="83"/>
      <c r="D63" s="217"/>
      <c r="E63" s="217"/>
      <c r="G63" s="218"/>
      <c r="H63" s="218"/>
      <c r="I63" s="218"/>
      <c r="J63" s="218"/>
      <c r="N63" s="12"/>
      <c r="P63" s="218"/>
      <c r="Y63" s="7"/>
      <c r="AA63" s="220"/>
      <c r="AB63" s="8"/>
      <c r="AC63" s="8"/>
      <c r="AD63" s="220"/>
      <c r="AI63" s="12"/>
      <c r="AJ63" s="12"/>
      <c r="AK63" s="12"/>
      <c r="AL63" s="12"/>
      <c r="AM63" s="12"/>
      <c r="AN63" s="12"/>
      <c r="AP63" s="12"/>
      <c r="AQ63" s="12"/>
      <c r="AR63" s="12"/>
      <c r="AS63" s="12"/>
      <c r="AT63" s="12"/>
      <c r="AU63" s="12"/>
      <c r="AV63" s="12"/>
      <c r="AZ63" s="72"/>
      <c r="BC63" s="12"/>
      <c r="BD63" s="12"/>
      <c r="BE63" s="12"/>
    </row>
    <row r="64" spans="1:57" x14ac:dyDescent="0.4">
      <c r="A64" s="83"/>
      <c r="B64" s="83"/>
      <c r="C64" s="83"/>
      <c r="D64" s="217"/>
      <c r="E64" s="217"/>
      <c r="G64" s="218"/>
      <c r="H64" s="218"/>
      <c r="I64" s="218"/>
      <c r="J64" s="218"/>
      <c r="N64" s="12"/>
      <c r="P64" s="218"/>
      <c r="Y64" s="7"/>
      <c r="AA64" s="220"/>
      <c r="AB64" s="8"/>
      <c r="AC64" s="8"/>
      <c r="AD64" s="220"/>
      <c r="AI64" s="12"/>
      <c r="AJ64" s="12"/>
      <c r="AK64" s="12"/>
      <c r="AL64" s="12"/>
      <c r="AM64" s="12"/>
      <c r="AN64" s="12"/>
      <c r="AP64" s="12"/>
      <c r="AQ64" s="12"/>
      <c r="AR64" s="12"/>
      <c r="AS64" s="12"/>
      <c r="AT64" s="12"/>
      <c r="AU64" s="12"/>
      <c r="AV64" s="12"/>
      <c r="AZ64" s="72"/>
      <c r="BC64" s="12"/>
      <c r="BD64" s="12"/>
      <c r="BE64" s="12"/>
    </row>
    <row r="65" spans="1:63" x14ac:dyDescent="0.4">
      <c r="A65" s="83"/>
      <c r="B65" s="83"/>
      <c r="C65" s="83"/>
      <c r="D65" s="217"/>
      <c r="E65" s="217"/>
      <c r="G65" s="218"/>
      <c r="H65" s="218"/>
      <c r="I65" s="218"/>
      <c r="J65" s="218"/>
      <c r="N65" s="12"/>
      <c r="P65" s="218"/>
      <c r="Y65" s="7"/>
      <c r="AA65" s="220"/>
      <c r="AB65" s="8"/>
      <c r="AC65" s="8"/>
      <c r="AD65" s="220"/>
      <c r="AI65" s="12"/>
      <c r="AJ65" s="12"/>
      <c r="AK65" s="12"/>
      <c r="AL65" s="12"/>
      <c r="AM65" s="12"/>
      <c r="AN65" s="12"/>
      <c r="AP65" s="12"/>
      <c r="AQ65" s="12"/>
      <c r="AR65" s="12"/>
      <c r="AS65" s="12"/>
      <c r="AT65" s="12"/>
      <c r="AU65" s="12"/>
      <c r="AV65" s="12"/>
      <c r="AZ65" s="72"/>
      <c r="BC65" s="12"/>
      <c r="BD65" s="12"/>
      <c r="BE65" s="12"/>
    </row>
    <row r="66" spans="1:63" x14ac:dyDescent="0.4">
      <c r="A66" s="83"/>
      <c r="B66" s="83"/>
      <c r="C66" s="83"/>
      <c r="D66" s="217"/>
      <c r="E66" s="217"/>
      <c r="G66" s="218"/>
      <c r="H66" s="218"/>
      <c r="I66" s="218"/>
      <c r="J66" s="218"/>
      <c r="N66" s="12"/>
      <c r="P66" s="218"/>
      <c r="Y66" s="7"/>
      <c r="AA66" s="220"/>
      <c r="AB66" s="8"/>
      <c r="AC66" s="8"/>
      <c r="AD66" s="220"/>
      <c r="AI66" s="12"/>
      <c r="AJ66" s="12"/>
      <c r="AK66" s="12"/>
      <c r="AL66" s="12"/>
      <c r="AM66" s="12"/>
      <c r="AN66" s="12"/>
      <c r="AP66" s="12"/>
      <c r="AQ66" s="12"/>
      <c r="AR66" s="12"/>
      <c r="AS66" s="12"/>
      <c r="AT66" s="12"/>
      <c r="AU66" s="12"/>
      <c r="AV66" s="12"/>
      <c r="AZ66" s="72"/>
      <c r="BC66" s="12"/>
      <c r="BD66" s="12"/>
      <c r="BE66" s="12"/>
    </row>
    <row r="67" spans="1:63" x14ac:dyDescent="0.4">
      <c r="A67" s="83"/>
      <c r="B67" s="83"/>
      <c r="C67" s="83"/>
      <c r="D67" s="217"/>
      <c r="E67" s="217"/>
      <c r="G67" s="218"/>
      <c r="H67" s="218"/>
      <c r="I67" s="218"/>
      <c r="J67" s="218"/>
      <c r="N67" s="12"/>
      <c r="P67" s="218"/>
      <c r="Y67" s="7"/>
      <c r="AA67" s="220"/>
      <c r="AB67" s="8"/>
      <c r="AC67" s="8"/>
      <c r="AD67" s="220"/>
      <c r="AI67" s="12"/>
      <c r="AJ67" s="12"/>
      <c r="AK67" s="12"/>
      <c r="AL67" s="12"/>
      <c r="AM67" s="12"/>
      <c r="AN67" s="12"/>
      <c r="AP67" s="12"/>
      <c r="AQ67" s="12"/>
      <c r="AR67" s="12"/>
      <c r="AS67" s="12"/>
      <c r="AT67" s="12"/>
      <c r="AU67" s="12"/>
      <c r="AV67" s="12"/>
      <c r="AZ67" s="72"/>
      <c r="BC67" s="12"/>
      <c r="BD67" s="12"/>
      <c r="BE67" s="12"/>
    </row>
    <row r="68" spans="1:63" x14ac:dyDescent="0.4">
      <c r="A68" s="83"/>
      <c r="B68" s="83"/>
      <c r="C68" s="83"/>
      <c r="D68" s="217"/>
      <c r="E68" s="217"/>
      <c r="G68" s="218"/>
      <c r="H68" s="218"/>
      <c r="I68" s="218"/>
      <c r="J68" s="218"/>
      <c r="N68" s="12"/>
      <c r="P68" s="218"/>
      <c r="Y68" s="7"/>
      <c r="AA68" s="220"/>
      <c r="AB68" s="8"/>
      <c r="AC68" s="8"/>
      <c r="AD68" s="220"/>
      <c r="AI68" s="12"/>
      <c r="AJ68" s="12"/>
      <c r="AK68" s="12"/>
      <c r="AL68" s="12"/>
      <c r="AM68" s="12"/>
      <c r="AN68" s="12"/>
      <c r="AP68" s="12"/>
      <c r="AQ68" s="12"/>
      <c r="AR68" s="12"/>
      <c r="AS68" s="12"/>
      <c r="AT68" s="12"/>
      <c r="AU68" s="12"/>
      <c r="AV68" s="12"/>
      <c r="AZ68" s="72"/>
      <c r="BC68" s="12"/>
      <c r="BD68" s="12"/>
      <c r="BE68" s="12"/>
    </row>
    <row r="69" spans="1:63" x14ac:dyDescent="0.4">
      <c r="A69" s="83"/>
      <c r="B69" s="83"/>
      <c r="C69" s="83"/>
      <c r="D69" s="217"/>
      <c r="E69" s="217"/>
      <c r="G69" s="218"/>
      <c r="H69" s="218"/>
      <c r="I69" s="218"/>
      <c r="J69" s="218"/>
      <c r="N69" s="12"/>
      <c r="P69" s="218"/>
      <c r="Y69" s="7"/>
      <c r="AA69" s="220"/>
      <c r="AB69" s="8"/>
      <c r="AC69" s="8"/>
      <c r="AD69" s="220"/>
      <c r="AI69" s="12"/>
      <c r="AJ69" s="12"/>
      <c r="AK69" s="12"/>
      <c r="AL69" s="12"/>
      <c r="AM69" s="12"/>
      <c r="AN69" s="12"/>
      <c r="AP69" s="12"/>
      <c r="AQ69" s="12"/>
      <c r="AR69" s="12"/>
      <c r="AS69" s="12"/>
      <c r="AT69" s="12"/>
      <c r="AU69" s="12"/>
      <c r="AV69" s="12"/>
      <c r="AZ69" s="72"/>
      <c r="BC69" s="12"/>
      <c r="BD69" s="12"/>
      <c r="BE69" s="12"/>
    </row>
    <row r="70" spans="1:63" s="8" customFormat="1" x14ac:dyDescent="0.4">
      <c r="A70" s="83"/>
      <c r="B70" s="83"/>
      <c r="C70" s="83"/>
      <c r="D70" s="217"/>
      <c r="E70" s="217"/>
      <c r="G70" s="218"/>
      <c r="H70" s="218"/>
      <c r="I70" s="218"/>
      <c r="J70" s="218"/>
      <c r="N70" s="12"/>
      <c r="Q70" s="7"/>
      <c r="S70" s="7"/>
      <c r="U70" s="7"/>
      <c r="Z70" s="227"/>
      <c r="AA70" s="220"/>
      <c r="AD70" s="220"/>
      <c r="AI70" s="12"/>
      <c r="AJ70" s="12"/>
      <c r="AK70" s="12"/>
      <c r="AL70" s="12"/>
      <c r="AM70" s="12"/>
      <c r="AN70" s="12"/>
      <c r="AO70" s="7"/>
      <c r="AR70" s="12"/>
      <c r="AS70" s="12"/>
      <c r="AT70" s="12"/>
      <c r="AU70" s="12"/>
      <c r="AV70" s="12"/>
      <c r="AZ70" s="228"/>
      <c r="BA70" s="7"/>
      <c r="BC70" s="12"/>
      <c r="BD70" s="12"/>
      <c r="BE70" s="12"/>
      <c r="BF70" s="14"/>
      <c r="BG70" s="14"/>
      <c r="BI70" s="14"/>
      <c r="BJ70" s="14"/>
      <c r="BK70" s="7"/>
    </row>
    <row r="71" spans="1:63" x14ac:dyDescent="0.4">
      <c r="A71" s="83"/>
      <c r="B71" s="83"/>
      <c r="C71" s="83"/>
      <c r="D71" s="217"/>
      <c r="E71" s="217"/>
      <c r="G71" s="218"/>
      <c r="H71" s="218"/>
      <c r="I71" s="218"/>
      <c r="J71" s="218"/>
      <c r="N71" s="12"/>
      <c r="P71" s="218"/>
      <c r="Y71" s="7"/>
      <c r="AA71" s="220"/>
      <c r="AB71" s="8"/>
      <c r="AC71" s="8"/>
      <c r="AD71" s="220"/>
      <c r="AI71" s="12"/>
      <c r="AJ71" s="12"/>
      <c r="AK71" s="12"/>
      <c r="AL71" s="12"/>
      <c r="AM71" s="12"/>
      <c r="AN71" s="12"/>
      <c r="AR71" s="12"/>
      <c r="AS71" s="12"/>
      <c r="AT71" s="12"/>
      <c r="AU71" s="12"/>
      <c r="AV71" s="12"/>
      <c r="AZ71" s="72"/>
      <c r="BC71" s="12"/>
      <c r="BD71" s="12"/>
      <c r="BE71" s="12"/>
    </row>
    <row r="72" spans="1:63" x14ac:dyDescent="0.4">
      <c r="A72" s="83"/>
      <c r="B72" s="83"/>
      <c r="C72" s="83"/>
      <c r="D72" s="217"/>
      <c r="E72" s="217"/>
      <c r="G72" s="218"/>
      <c r="H72" s="218"/>
      <c r="I72" s="218"/>
      <c r="J72" s="218"/>
      <c r="N72" s="12"/>
      <c r="P72" s="218"/>
      <c r="Y72" s="7"/>
      <c r="AA72" s="220"/>
      <c r="AB72" s="8"/>
      <c r="AC72" s="8"/>
      <c r="AD72" s="220"/>
      <c r="AI72" s="12"/>
      <c r="AJ72" s="12"/>
      <c r="AK72" s="12"/>
      <c r="AL72" s="12"/>
      <c r="AM72" s="12"/>
      <c r="AN72" s="12"/>
      <c r="AR72" s="12"/>
      <c r="AS72" s="12"/>
      <c r="AT72" s="12"/>
      <c r="AU72" s="12"/>
      <c r="AV72" s="12"/>
      <c r="AZ72" s="72"/>
      <c r="BC72" s="12"/>
      <c r="BD72" s="12"/>
      <c r="BE72" s="12"/>
    </row>
    <row r="73" spans="1:63" x14ac:dyDescent="0.4">
      <c r="A73" s="83"/>
      <c r="B73" s="83"/>
      <c r="C73" s="83"/>
      <c r="D73" s="217"/>
      <c r="E73" s="217"/>
      <c r="G73" s="218"/>
      <c r="H73" s="218"/>
      <c r="I73" s="218"/>
      <c r="J73" s="218"/>
      <c r="N73" s="12"/>
      <c r="P73" s="218"/>
      <c r="Y73" s="7"/>
      <c r="AA73" s="220"/>
      <c r="AB73" s="8"/>
      <c r="AC73" s="8"/>
      <c r="AD73" s="220"/>
      <c r="AI73" s="12"/>
      <c r="AJ73" s="12"/>
      <c r="AK73" s="12"/>
      <c r="AL73" s="12"/>
      <c r="AM73" s="12"/>
      <c r="AN73" s="12"/>
      <c r="AR73" s="12"/>
      <c r="AS73" s="12"/>
      <c r="AT73" s="12"/>
      <c r="AU73" s="12"/>
      <c r="AV73" s="12"/>
      <c r="AZ73" s="72"/>
      <c r="BC73" s="12"/>
      <c r="BD73" s="12"/>
      <c r="BE73" s="12"/>
    </row>
    <row r="74" spans="1:63" x14ac:dyDescent="0.4">
      <c r="A74" s="83"/>
      <c r="B74" s="83"/>
      <c r="C74" s="83"/>
      <c r="D74" s="217"/>
      <c r="E74" s="217"/>
      <c r="G74" s="218"/>
      <c r="H74" s="218"/>
      <c r="I74" s="218"/>
      <c r="J74" s="218"/>
      <c r="N74" s="12"/>
      <c r="P74" s="218"/>
      <c r="Y74" s="7"/>
      <c r="AA74" s="220"/>
      <c r="AB74" s="8"/>
      <c r="AC74" s="8"/>
      <c r="AD74" s="220"/>
      <c r="AI74" s="12"/>
      <c r="AJ74" s="12"/>
      <c r="AK74" s="12"/>
      <c r="AL74" s="12"/>
      <c r="AM74" s="12"/>
      <c r="AN74" s="12"/>
      <c r="AR74" s="12"/>
      <c r="AS74" s="12"/>
      <c r="AT74" s="12"/>
      <c r="AU74" s="12"/>
      <c r="AV74" s="12"/>
      <c r="AZ74" s="72"/>
      <c r="BC74" s="12"/>
      <c r="BD74" s="12"/>
      <c r="BE74" s="12"/>
    </row>
    <row r="75" spans="1:63" x14ac:dyDescent="0.4">
      <c r="A75" s="83"/>
      <c r="B75" s="83"/>
      <c r="C75" s="83"/>
      <c r="D75" s="217"/>
      <c r="E75" s="217"/>
      <c r="G75" s="218"/>
      <c r="H75" s="218"/>
      <c r="I75" s="218"/>
      <c r="J75" s="218"/>
      <c r="N75" s="12"/>
      <c r="P75" s="218"/>
      <c r="Y75" s="7"/>
      <c r="AA75" s="220"/>
      <c r="AB75" s="8"/>
      <c r="AC75" s="8"/>
      <c r="AD75" s="220"/>
      <c r="AI75" s="12"/>
      <c r="AJ75" s="12"/>
      <c r="AK75" s="12"/>
      <c r="AL75" s="12"/>
      <c r="AM75" s="12"/>
      <c r="AN75" s="12"/>
      <c r="AR75" s="12"/>
      <c r="AS75" s="12"/>
      <c r="AT75" s="12"/>
      <c r="AU75" s="12"/>
      <c r="AV75" s="12"/>
      <c r="AZ75" s="72"/>
      <c r="BC75" s="12"/>
      <c r="BD75" s="12"/>
      <c r="BE75" s="12"/>
    </row>
    <row r="76" spans="1:63" x14ac:dyDescent="0.4">
      <c r="A76" s="83"/>
      <c r="B76" s="83"/>
      <c r="C76" s="83"/>
      <c r="D76" s="217"/>
      <c r="E76" s="217"/>
      <c r="G76" s="218"/>
      <c r="H76" s="218"/>
      <c r="I76" s="218"/>
      <c r="J76" s="218"/>
      <c r="N76" s="12"/>
      <c r="P76" s="218"/>
      <c r="Y76" s="7"/>
      <c r="AA76" s="220"/>
      <c r="AB76" s="8"/>
      <c r="AC76" s="8"/>
      <c r="AD76" s="220"/>
      <c r="AI76" s="12"/>
      <c r="AJ76" s="12"/>
      <c r="AK76" s="12"/>
      <c r="AL76" s="12"/>
      <c r="AM76" s="12"/>
      <c r="AN76" s="12"/>
      <c r="AR76" s="12"/>
      <c r="AS76" s="12"/>
      <c r="AT76" s="12"/>
      <c r="AU76" s="12"/>
      <c r="AV76" s="12"/>
      <c r="AZ76" s="72"/>
      <c r="BC76" s="12"/>
      <c r="BD76" s="12"/>
      <c r="BE76" s="12"/>
    </row>
    <row r="77" spans="1:63" x14ac:dyDescent="0.4">
      <c r="A77" s="83"/>
      <c r="B77" s="83"/>
      <c r="C77" s="83"/>
      <c r="D77" s="217"/>
      <c r="E77" s="217"/>
      <c r="G77" s="218"/>
      <c r="H77" s="218"/>
      <c r="I77" s="218"/>
      <c r="J77" s="218"/>
      <c r="N77" s="12"/>
      <c r="P77" s="218"/>
      <c r="Y77" s="7"/>
      <c r="AA77" s="220"/>
      <c r="AB77" s="8"/>
      <c r="AC77" s="8"/>
      <c r="AD77" s="220"/>
      <c r="AI77" s="12"/>
      <c r="AJ77" s="12"/>
      <c r="AK77" s="12"/>
      <c r="AL77" s="12"/>
      <c r="AM77" s="12"/>
      <c r="AN77" s="12"/>
      <c r="AR77" s="12"/>
      <c r="AS77" s="12"/>
      <c r="AT77" s="12"/>
      <c r="AU77" s="12"/>
      <c r="AV77" s="12"/>
      <c r="AZ77" s="72"/>
      <c r="BC77" s="12"/>
      <c r="BD77" s="12"/>
      <c r="BE77" s="12"/>
    </row>
    <row r="78" spans="1:63" x14ac:dyDescent="0.4">
      <c r="A78" s="83"/>
      <c r="B78" s="83"/>
      <c r="C78" s="83"/>
      <c r="D78" s="83"/>
      <c r="E78" s="83"/>
      <c r="G78" s="218"/>
      <c r="H78" s="218"/>
      <c r="I78" s="218"/>
      <c r="J78" s="218"/>
      <c r="N78" s="12"/>
      <c r="P78" s="218"/>
      <c r="Y78" s="7"/>
      <c r="AA78" s="220"/>
      <c r="AB78" s="8"/>
      <c r="AC78" s="8"/>
      <c r="AD78" s="220"/>
      <c r="AI78" s="12"/>
      <c r="AJ78" s="12"/>
      <c r="AK78" s="12"/>
      <c r="AL78" s="12"/>
      <c r="AM78" s="12"/>
      <c r="AN78" s="12"/>
      <c r="AR78" s="12"/>
      <c r="AS78" s="12"/>
      <c r="AT78" s="12"/>
      <c r="AU78" s="12"/>
      <c r="AV78" s="12"/>
      <c r="AZ78" s="72"/>
      <c r="BC78" s="12"/>
      <c r="BD78" s="12"/>
      <c r="BE78" s="12"/>
    </row>
    <row r="79" spans="1:63" x14ac:dyDescent="0.4">
      <c r="A79" s="83"/>
      <c r="B79" s="83"/>
      <c r="C79" s="83"/>
      <c r="D79" s="83"/>
      <c r="E79" s="83"/>
      <c r="G79" s="218"/>
      <c r="H79" s="218"/>
      <c r="I79" s="218"/>
      <c r="J79" s="218"/>
      <c r="N79" s="12"/>
      <c r="P79" s="218"/>
      <c r="Y79" s="7"/>
      <c r="AA79" s="220"/>
      <c r="AB79" s="8"/>
      <c r="AC79" s="8"/>
      <c r="AD79" s="220"/>
      <c r="AI79" s="12"/>
      <c r="AJ79" s="12"/>
      <c r="AK79" s="12"/>
      <c r="AL79" s="12"/>
      <c r="AM79" s="12"/>
      <c r="AN79" s="12"/>
      <c r="AP79" s="12"/>
      <c r="AQ79" s="12"/>
      <c r="AR79" s="12"/>
      <c r="AS79" s="12"/>
      <c r="AT79" s="12"/>
      <c r="AU79" s="12"/>
      <c r="AV79" s="12"/>
      <c r="AZ79" s="72"/>
      <c r="BC79" s="12"/>
      <c r="BD79" s="12"/>
      <c r="BE79" s="12"/>
    </row>
    <row r="80" spans="1:63" x14ac:dyDescent="0.4">
      <c r="A80" s="83"/>
      <c r="B80" s="83"/>
      <c r="C80" s="83"/>
      <c r="D80" s="83"/>
      <c r="E80" s="83"/>
      <c r="G80" s="218"/>
      <c r="H80" s="218"/>
      <c r="I80" s="218"/>
      <c r="J80" s="218"/>
      <c r="N80" s="12"/>
      <c r="P80" s="218"/>
      <c r="Y80" s="7"/>
      <c r="AA80" s="220"/>
      <c r="AB80" s="8"/>
      <c r="AC80" s="8"/>
      <c r="AD80" s="220"/>
      <c r="AI80" s="12"/>
      <c r="AJ80" s="12"/>
      <c r="AK80" s="12"/>
      <c r="AL80" s="12"/>
      <c r="AM80" s="12"/>
      <c r="AN80" s="12"/>
      <c r="AP80" s="12"/>
      <c r="AQ80" s="12"/>
      <c r="AR80" s="12"/>
      <c r="AS80" s="12"/>
      <c r="AT80" s="12"/>
      <c r="AU80" s="12"/>
      <c r="AV80" s="12"/>
      <c r="AZ80" s="72"/>
      <c r="BC80" s="12"/>
      <c r="BD80" s="12"/>
      <c r="BE80" s="12"/>
    </row>
    <row r="81" spans="1:57" x14ac:dyDescent="0.4">
      <c r="A81" s="83"/>
      <c r="B81" s="83"/>
      <c r="C81" s="83"/>
      <c r="D81" s="83"/>
      <c r="E81" s="83"/>
      <c r="G81" s="218"/>
      <c r="H81" s="218"/>
      <c r="I81" s="218"/>
      <c r="J81" s="218"/>
      <c r="N81" s="12"/>
      <c r="P81" s="218"/>
      <c r="Y81" s="7"/>
      <c r="AA81" s="220"/>
      <c r="AB81" s="8"/>
      <c r="AC81" s="8"/>
      <c r="AD81" s="220"/>
      <c r="AI81" s="12"/>
      <c r="AJ81" s="12"/>
      <c r="AK81" s="12"/>
      <c r="AL81" s="12"/>
      <c r="AM81" s="12"/>
      <c r="AN81" s="12"/>
      <c r="AP81" s="12"/>
      <c r="AQ81" s="12"/>
      <c r="AR81" s="12"/>
      <c r="AS81" s="12"/>
      <c r="AT81" s="12"/>
      <c r="AU81" s="12"/>
      <c r="AV81" s="12"/>
      <c r="AZ81" s="72"/>
      <c r="BC81" s="12"/>
      <c r="BD81" s="12"/>
      <c r="BE81" s="12"/>
    </row>
    <row r="82" spans="1:57" x14ac:dyDescent="0.4">
      <c r="A82" s="83"/>
      <c r="B82" s="83"/>
      <c r="C82" s="83"/>
      <c r="D82" s="83"/>
      <c r="E82" s="83"/>
      <c r="G82" s="218"/>
      <c r="H82" s="218"/>
      <c r="I82" s="218"/>
      <c r="J82" s="218"/>
      <c r="N82" s="12"/>
      <c r="P82" s="218"/>
      <c r="Y82" s="7"/>
      <c r="AA82" s="220"/>
      <c r="AB82" s="8"/>
      <c r="AC82" s="8"/>
      <c r="AD82" s="220"/>
      <c r="AI82" s="12"/>
      <c r="AJ82" s="12"/>
      <c r="AK82" s="12"/>
      <c r="AL82" s="12"/>
      <c r="AM82" s="12"/>
      <c r="AN82" s="12"/>
      <c r="AP82" s="12"/>
      <c r="AQ82" s="12"/>
      <c r="AR82" s="12"/>
      <c r="AS82" s="12"/>
      <c r="AT82" s="12"/>
      <c r="AU82" s="12"/>
      <c r="AV82" s="12"/>
      <c r="AZ82" s="72"/>
      <c r="BC82" s="12"/>
      <c r="BD82" s="12"/>
      <c r="BE82" s="12"/>
    </row>
    <row r="83" spans="1:57" x14ac:dyDescent="0.4">
      <c r="A83" s="83"/>
      <c r="B83" s="83"/>
      <c r="C83" s="83"/>
      <c r="D83" s="83"/>
      <c r="E83" s="83"/>
      <c r="G83" s="218"/>
      <c r="H83" s="218"/>
      <c r="I83" s="218"/>
      <c r="J83" s="218"/>
      <c r="N83" s="12"/>
      <c r="P83" s="218"/>
      <c r="Y83" s="7"/>
      <c r="AA83" s="220"/>
      <c r="AB83" s="8"/>
      <c r="AC83" s="8"/>
      <c r="AD83" s="220"/>
      <c r="AI83" s="12"/>
      <c r="AJ83" s="12"/>
      <c r="AK83" s="12"/>
      <c r="AL83" s="12"/>
      <c r="AM83" s="12"/>
      <c r="AN83" s="12"/>
      <c r="AP83" s="12"/>
      <c r="AQ83" s="12"/>
      <c r="AR83" s="12"/>
      <c r="AS83" s="12"/>
      <c r="AT83" s="12"/>
      <c r="AU83" s="12"/>
      <c r="AV83" s="12"/>
      <c r="AZ83" s="72"/>
      <c r="BC83" s="12"/>
      <c r="BD83" s="12"/>
      <c r="BE83" s="12"/>
    </row>
    <row r="84" spans="1:57" x14ac:dyDescent="0.4">
      <c r="A84" s="83"/>
      <c r="B84" s="83"/>
      <c r="C84" s="83"/>
      <c r="D84" s="83"/>
      <c r="E84" s="83"/>
      <c r="G84" s="218"/>
      <c r="H84" s="218"/>
      <c r="I84" s="218"/>
      <c r="J84" s="218"/>
      <c r="N84" s="226"/>
      <c r="P84" s="218"/>
      <c r="Y84" s="7"/>
      <c r="AA84" s="220"/>
      <c r="AB84" s="8"/>
      <c r="AC84" s="8"/>
      <c r="AD84" s="220"/>
      <c r="AI84" s="12"/>
      <c r="AJ84" s="12"/>
      <c r="AK84" s="12"/>
      <c r="AL84" s="12"/>
      <c r="AM84" s="12"/>
      <c r="AN84" s="12"/>
      <c r="AP84" s="12"/>
      <c r="AQ84" s="12"/>
      <c r="AR84" s="12"/>
      <c r="AS84" s="12"/>
      <c r="AT84" s="12"/>
      <c r="AU84" s="12"/>
      <c r="AV84" s="12"/>
      <c r="AZ84" s="72"/>
      <c r="BC84" s="12"/>
      <c r="BD84" s="12"/>
      <c r="BE84" s="12"/>
    </row>
    <row r="85" spans="1:57" x14ac:dyDescent="0.4">
      <c r="A85" s="83"/>
      <c r="B85" s="83"/>
      <c r="C85" s="83"/>
      <c r="D85" s="83"/>
      <c r="E85" s="83"/>
      <c r="G85" s="218"/>
      <c r="H85" s="218"/>
      <c r="I85" s="218"/>
      <c r="J85" s="218"/>
      <c r="N85" s="226"/>
      <c r="P85" s="218"/>
      <c r="Y85" s="7"/>
      <c r="AA85" s="220"/>
      <c r="AB85" s="8"/>
      <c r="AC85" s="8"/>
      <c r="AD85" s="220"/>
      <c r="AI85" s="12"/>
      <c r="AJ85" s="12"/>
      <c r="AK85" s="12"/>
      <c r="AL85" s="12"/>
      <c r="AM85" s="12"/>
      <c r="AN85" s="12"/>
      <c r="AP85" s="12"/>
      <c r="AQ85" s="12"/>
      <c r="AR85" s="12"/>
      <c r="AS85" s="12"/>
      <c r="AT85" s="12"/>
      <c r="AU85" s="12"/>
      <c r="AV85" s="12"/>
      <c r="AZ85" s="72"/>
      <c r="BC85" s="12"/>
      <c r="BD85" s="12"/>
      <c r="BE85" s="12"/>
    </row>
    <row r="86" spans="1:57" x14ac:dyDescent="0.4">
      <c r="A86" s="83"/>
      <c r="B86" s="83"/>
      <c r="C86" s="83"/>
      <c r="D86" s="83"/>
      <c r="E86" s="83"/>
      <c r="G86" s="218"/>
      <c r="H86" s="218"/>
      <c r="I86" s="218"/>
      <c r="J86" s="218"/>
      <c r="N86" s="226"/>
      <c r="P86" s="218"/>
      <c r="Y86" s="7"/>
      <c r="AA86" s="220"/>
      <c r="AB86" s="8"/>
      <c r="AC86" s="8"/>
      <c r="AD86" s="220"/>
      <c r="AI86" s="12"/>
      <c r="AJ86" s="12"/>
      <c r="AK86" s="12"/>
      <c r="AL86" s="12"/>
      <c r="AM86" s="12"/>
      <c r="AN86" s="12"/>
      <c r="AP86" s="12"/>
      <c r="AQ86" s="12"/>
      <c r="AR86" s="12"/>
      <c r="AS86" s="12"/>
      <c r="AT86" s="12"/>
      <c r="AU86" s="12"/>
      <c r="AV86" s="12"/>
      <c r="AZ86" s="72"/>
      <c r="BC86" s="12"/>
      <c r="BD86" s="12"/>
      <c r="BE86" s="12"/>
    </row>
    <row r="87" spans="1:57" x14ac:dyDescent="0.4">
      <c r="A87" s="83"/>
      <c r="B87" s="83"/>
      <c r="C87" s="83"/>
      <c r="D87" s="83"/>
      <c r="E87" s="83"/>
      <c r="G87" s="218"/>
      <c r="H87" s="218"/>
      <c r="I87" s="218"/>
      <c r="J87" s="218"/>
      <c r="N87" s="226"/>
      <c r="P87" s="218"/>
      <c r="Y87" s="7"/>
      <c r="AA87" s="220"/>
      <c r="AB87" s="8"/>
      <c r="AC87" s="8"/>
      <c r="AD87" s="220"/>
      <c r="AI87" s="12"/>
      <c r="AJ87" s="12"/>
      <c r="AK87" s="12"/>
      <c r="AL87" s="12"/>
      <c r="AM87" s="12"/>
      <c r="AN87" s="12"/>
      <c r="AP87" s="12"/>
      <c r="AQ87" s="12"/>
      <c r="AR87" s="12"/>
      <c r="AS87" s="12"/>
      <c r="AT87" s="12"/>
      <c r="AU87" s="12"/>
      <c r="AV87" s="12"/>
      <c r="AZ87" s="72"/>
      <c r="BC87" s="12"/>
      <c r="BD87" s="12"/>
      <c r="BE87" s="12"/>
    </row>
    <row r="88" spans="1:57" x14ac:dyDescent="0.4">
      <c r="A88" s="83"/>
      <c r="B88" s="83"/>
      <c r="C88" s="83"/>
      <c r="D88" s="83"/>
      <c r="E88" s="83"/>
      <c r="G88" s="218"/>
      <c r="H88" s="218"/>
      <c r="I88" s="218"/>
      <c r="J88" s="218"/>
      <c r="N88" s="226"/>
      <c r="P88" s="218"/>
      <c r="Y88" s="7"/>
      <c r="AA88" s="220"/>
      <c r="AB88" s="8"/>
      <c r="AC88" s="8"/>
      <c r="AD88" s="220"/>
      <c r="AI88" s="12"/>
      <c r="AJ88" s="12"/>
      <c r="AK88" s="12"/>
      <c r="AL88" s="12"/>
      <c r="AM88" s="12"/>
      <c r="AN88" s="12"/>
      <c r="AP88" s="12"/>
      <c r="AQ88" s="12"/>
      <c r="AR88" s="12"/>
      <c r="AS88" s="12"/>
      <c r="AT88" s="12"/>
      <c r="AU88" s="12"/>
      <c r="AV88" s="12"/>
      <c r="AZ88" s="72"/>
      <c r="BC88" s="12"/>
      <c r="BD88" s="12"/>
      <c r="BE88" s="12"/>
    </row>
    <row r="89" spans="1:57" x14ac:dyDescent="0.4">
      <c r="A89" s="83"/>
      <c r="B89" s="83"/>
      <c r="C89" s="83"/>
      <c r="D89" s="83"/>
      <c r="E89" s="83"/>
      <c r="G89" s="218"/>
      <c r="H89" s="218"/>
      <c r="I89" s="218"/>
      <c r="J89" s="218"/>
      <c r="N89" s="226"/>
      <c r="P89" s="218"/>
      <c r="Y89" s="7"/>
      <c r="AA89" s="220"/>
      <c r="AB89" s="8"/>
      <c r="AC89" s="8"/>
      <c r="AD89" s="220"/>
      <c r="AI89" s="12"/>
      <c r="AJ89" s="12"/>
      <c r="AK89" s="12"/>
      <c r="AL89" s="12"/>
      <c r="AM89" s="12"/>
      <c r="AN89" s="12"/>
      <c r="AP89" s="12"/>
      <c r="AQ89" s="12"/>
      <c r="AR89" s="12"/>
      <c r="AS89" s="12"/>
      <c r="AT89" s="12"/>
      <c r="AU89" s="12"/>
      <c r="AV89" s="12"/>
      <c r="AZ89" s="72"/>
      <c r="BC89" s="12"/>
      <c r="BD89" s="12"/>
      <c r="BE89" s="12"/>
    </row>
    <row r="90" spans="1:57" x14ac:dyDescent="0.4">
      <c r="A90" s="83"/>
      <c r="B90" s="83"/>
      <c r="C90" s="83"/>
      <c r="D90" s="83"/>
      <c r="E90" s="83"/>
      <c r="G90" s="218"/>
      <c r="H90" s="218"/>
      <c r="I90" s="218"/>
      <c r="J90" s="218"/>
      <c r="N90" s="226"/>
      <c r="P90" s="218"/>
      <c r="Y90" s="7"/>
      <c r="AA90" s="220"/>
      <c r="AB90" s="8"/>
      <c r="AC90" s="8"/>
      <c r="AD90" s="220"/>
      <c r="AI90" s="12"/>
      <c r="AJ90" s="12"/>
      <c r="AK90" s="12"/>
      <c r="AL90" s="12"/>
      <c r="AM90" s="12"/>
      <c r="AN90" s="12"/>
      <c r="AP90" s="12"/>
      <c r="AQ90" s="12"/>
      <c r="AR90" s="12"/>
      <c r="AS90" s="12"/>
      <c r="AT90" s="12"/>
      <c r="AU90" s="12"/>
      <c r="AV90" s="12"/>
      <c r="AZ90" s="72"/>
      <c r="BC90" s="12"/>
      <c r="BD90" s="12"/>
      <c r="BE90" s="12"/>
    </row>
    <row r="91" spans="1:57" x14ac:dyDescent="0.4">
      <c r="A91" s="83"/>
      <c r="B91" s="83"/>
      <c r="C91" s="83"/>
      <c r="D91" s="83"/>
      <c r="E91" s="83"/>
      <c r="G91" s="218"/>
      <c r="H91" s="218"/>
      <c r="I91" s="218"/>
      <c r="J91" s="218"/>
      <c r="N91" s="226"/>
      <c r="P91" s="218"/>
      <c r="Y91" s="7"/>
      <c r="AA91" s="220"/>
      <c r="AB91" s="8"/>
      <c r="AC91" s="8"/>
      <c r="AD91" s="220"/>
      <c r="AI91" s="12"/>
      <c r="AJ91" s="12"/>
      <c r="AK91" s="12"/>
      <c r="AL91" s="12"/>
      <c r="AM91" s="12"/>
      <c r="AN91" s="12"/>
      <c r="AP91" s="12"/>
      <c r="AQ91" s="12"/>
      <c r="AR91" s="12"/>
      <c r="AS91" s="12"/>
      <c r="AT91" s="12"/>
      <c r="AU91" s="12"/>
      <c r="AV91" s="12"/>
      <c r="AZ91" s="72"/>
      <c r="BC91" s="12"/>
      <c r="BD91" s="12"/>
      <c r="BE91" s="12"/>
    </row>
    <row r="92" spans="1:57" x14ac:dyDescent="0.4">
      <c r="A92" s="83"/>
      <c r="B92" s="83"/>
      <c r="C92" s="83"/>
      <c r="D92" s="83"/>
      <c r="E92" s="83"/>
      <c r="G92" s="218"/>
      <c r="H92" s="218"/>
      <c r="I92" s="218"/>
      <c r="J92" s="218"/>
      <c r="N92" s="226"/>
      <c r="P92" s="218"/>
      <c r="Y92" s="7"/>
      <c r="AA92" s="220"/>
      <c r="AB92" s="8"/>
      <c r="AC92" s="8"/>
      <c r="AD92" s="220"/>
      <c r="AI92" s="12"/>
      <c r="AJ92" s="12"/>
      <c r="AK92" s="12"/>
      <c r="AL92" s="12"/>
      <c r="AM92" s="12"/>
      <c r="AN92" s="12"/>
      <c r="AP92" s="12"/>
      <c r="AQ92" s="12"/>
      <c r="AR92" s="12"/>
      <c r="AS92" s="12"/>
      <c r="AT92" s="12"/>
      <c r="AU92" s="12"/>
      <c r="AV92" s="12"/>
      <c r="AZ92" s="72"/>
      <c r="BC92" s="12"/>
      <c r="BD92" s="12"/>
      <c r="BE92" s="12"/>
    </row>
    <row r="93" spans="1:57" x14ac:dyDescent="0.4">
      <c r="A93" s="83"/>
      <c r="B93" s="83"/>
      <c r="C93" s="83"/>
      <c r="D93" s="83"/>
      <c r="E93" s="83"/>
      <c r="G93" s="218"/>
      <c r="H93" s="218"/>
      <c r="I93" s="218"/>
      <c r="J93" s="218"/>
      <c r="N93" s="226"/>
      <c r="P93" s="218"/>
      <c r="Y93" s="7"/>
      <c r="AA93" s="220"/>
      <c r="AB93" s="8"/>
      <c r="AC93" s="8"/>
      <c r="AD93" s="220"/>
      <c r="AI93" s="12"/>
      <c r="AJ93" s="12"/>
      <c r="AK93" s="12"/>
      <c r="AL93" s="12"/>
      <c r="AM93" s="12"/>
      <c r="AN93" s="12"/>
      <c r="AP93" s="12"/>
      <c r="AQ93" s="12"/>
      <c r="AR93" s="12"/>
      <c r="AS93" s="12"/>
      <c r="AT93" s="12"/>
      <c r="AU93" s="12"/>
      <c r="AV93" s="12"/>
      <c r="AZ93" s="72"/>
      <c r="BC93" s="12"/>
      <c r="BD93" s="12"/>
      <c r="BE93" s="12"/>
    </row>
    <row r="94" spans="1:57" x14ac:dyDescent="0.4">
      <c r="A94" s="83"/>
      <c r="B94" s="83"/>
      <c r="C94" s="83"/>
      <c r="D94" s="83"/>
      <c r="E94" s="83"/>
      <c r="G94" s="218"/>
      <c r="H94" s="218"/>
      <c r="I94" s="218"/>
      <c r="J94" s="218"/>
      <c r="N94" s="226"/>
      <c r="P94" s="218"/>
      <c r="Y94" s="7"/>
      <c r="AA94" s="220"/>
      <c r="AB94" s="8"/>
      <c r="AC94" s="8"/>
      <c r="AD94" s="220"/>
      <c r="AI94" s="12"/>
      <c r="AJ94" s="12"/>
      <c r="AK94" s="12"/>
      <c r="AL94" s="12"/>
      <c r="AM94" s="12"/>
      <c r="AN94" s="12"/>
      <c r="AP94" s="12"/>
      <c r="AQ94" s="12"/>
      <c r="AR94" s="12"/>
      <c r="AS94" s="12"/>
      <c r="AT94" s="12"/>
      <c r="AU94" s="12"/>
      <c r="AV94" s="12"/>
      <c r="AZ94" s="72"/>
      <c r="BC94" s="12"/>
      <c r="BD94" s="12"/>
      <c r="BE94" s="12"/>
    </row>
    <row r="95" spans="1:57" x14ac:dyDescent="0.4">
      <c r="A95" s="83"/>
      <c r="B95" s="83"/>
      <c r="C95" s="83"/>
      <c r="D95" s="83"/>
      <c r="E95" s="83"/>
      <c r="G95" s="218"/>
      <c r="H95" s="218"/>
      <c r="I95" s="218"/>
      <c r="J95" s="218"/>
      <c r="N95" s="226"/>
      <c r="P95" s="218"/>
      <c r="Y95" s="7"/>
      <c r="AA95" s="220"/>
      <c r="AB95" s="8"/>
      <c r="AC95" s="8"/>
      <c r="AD95" s="220"/>
      <c r="AI95" s="12"/>
      <c r="AJ95" s="12"/>
      <c r="AK95" s="12"/>
      <c r="AL95" s="12"/>
      <c r="AM95" s="12"/>
      <c r="AN95" s="12"/>
      <c r="AP95" s="12"/>
      <c r="AQ95" s="12"/>
      <c r="AR95" s="12"/>
      <c r="AS95" s="12"/>
      <c r="AT95" s="12"/>
      <c r="AU95" s="12"/>
      <c r="AV95" s="12"/>
      <c r="AZ95" s="72"/>
      <c r="BC95" s="12"/>
      <c r="BD95" s="12"/>
      <c r="BE95" s="12"/>
    </row>
    <row r="96" spans="1:57" x14ac:dyDescent="0.4">
      <c r="A96" s="83"/>
      <c r="B96" s="83"/>
      <c r="C96" s="83"/>
      <c r="D96" s="83"/>
      <c r="E96" s="83"/>
      <c r="G96" s="218"/>
      <c r="H96" s="218"/>
      <c r="I96" s="218"/>
      <c r="J96" s="218"/>
      <c r="N96" s="226"/>
      <c r="P96" s="218"/>
      <c r="Y96" s="7"/>
      <c r="AA96" s="220"/>
      <c r="AB96" s="8"/>
      <c r="AC96" s="8"/>
      <c r="AD96" s="220"/>
      <c r="AI96" s="12"/>
      <c r="AJ96" s="12"/>
      <c r="AK96" s="12"/>
      <c r="AL96" s="12"/>
      <c r="AM96" s="12"/>
      <c r="AN96" s="12"/>
      <c r="AP96" s="12"/>
      <c r="AQ96" s="12"/>
      <c r="AR96" s="12"/>
      <c r="AS96" s="12"/>
      <c r="AT96" s="12"/>
      <c r="AU96" s="12"/>
      <c r="AV96" s="12"/>
      <c r="AZ96" s="72"/>
      <c r="BC96" s="12"/>
      <c r="BD96" s="12"/>
      <c r="BE96" s="12"/>
    </row>
    <row r="97" spans="1:57" x14ac:dyDescent="0.4">
      <c r="A97" s="83"/>
      <c r="B97" s="83"/>
      <c r="C97" s="83"/>
      <c r="D97" s="83"/>
      <c r="E97" s="83"/>
      <c r="G97" s="218"/>
      <c r="H97" s="218"/>
      <c r="I97" s="218"/>
      <c r="J97" s="218"/>
      <c r="N97" s="226"/>
      <c r="P97" s="218"/>
      <c r="Y97" s="7"/>
      <c r="AA97" s="220"/>
      <c r="AB97" s="8"/>
      <c r="AC97" s="8"/>
      <c r="AD97" s="220"/>
      <c r="AI97" s="12"/>
      <c r="AJ97" s="12"/>
      <c r="AK97" s="12"/>
      <c r="AL97" s="12"/>
      <c r="AM97" s="12"/>
      <c r="AN97" s="12"/>
      <c r="AP97" s="12"/>
      <c r="AQ97" s="12"/>
      <c r="AR97" s="12"/>
      <c r="AS97" s="12"/>
      <c r="AT97" s="12"/>
      <c r="AU97" s="12"/>
      <c r="AV97" s="12"/>
      <c r="AZ97" s="72"/>
      <c r="BC97" s="12"/>
      <c r="BD97" s="12"/>
      <c r="BE97" s="12"/>
    </row>
    <row r="98" spans="1:57" x14ac:dyDescent="0.4">
      <c r="A98" s="83"/>
      <c r="B98" s="83"/>
      <c r="C98" s="83"/>
      <c r="D98" s="83"/>
      <c r="E98" s="83"/>
      <c r="G98" s="218"/>
      <c r="H98" s="218"/>
      <c r="I98" s="218"/>
      <c r="J98" s="218"/>
      <c r="N98" s="226"/>
      <c r="P98" s="218"/>
      <c r="Y98" s="7"/>
      <c r="AA98" s="220"/>
      <c r="AB98" s="8"/>
      <c r="AC98" s="8"/>
      <c r="AD98" s="220"/>
      <c r="AI98" s="12"/>
      <c r="AJ98" s="12"/>
      <c r="AK98" s="12"/>
      <c r="AL98" s="12"/>
      <c r="AM98" s="12"/>
      <c r="AN98" s="12"/>
      <c r="AP98" s="12"/>
      <c r="AQ98" s="12"/>
      <c r="AR98" s="12"/>
      <c r="AS98" s="12"/>
      <c r="AT98" s="12"/>
      <c r="AU98" s="12"/>
      <c r="AV98" s="12"/>
      <c r="AZ98" s="72"/>
      <c r="BC98" s="12"/>
      <c r="BD98" s="12"/>
      <c r="BE98" s="12"/>
    </row>
    <row r="99" spans="1:57" x14ac:dyDescent="0.4">
      <c r="A99" s="83"/>
      <c r="B99" s="83"/>
      <c r="C99" s="83"/>
      <c r="D99" s="83"/>
      <c r="E99" s="83"/>
      <c r="G99" s="218"/>
      <c r="H99" s="218"/>
      <c r="I99" s="218"/>
      <c r="J99" s="218"/>
      <c r="N99" s="12"/>
      <c r="P99" s="218"/>
      <c r="Y99" s="7"/>
      <c r="AA99" s="220"/>
      <c r="AB99" s="8"/>
      <c r="AC99" s="8"/>
      <c r="AD99" s="220"/>
      <c r="AI99" s="12"/>
      <c r="AJ99" s="12"/>
      <c r="AK99" s="12"/>
      <c r="AL99" s="12"/>
      <c r="AM99" s="12"/>
      <c r="AN99" s="12"/>
      <c r="AP99" s="12"/>
      <c r="AQ99" s="12"/>
      <c r="AR99" s="12"/>
      <c r="AS99" s="12"/>
      <c r="AT99" s="12"/>
      <c r="AU99" s="12"/>
      <c r="AV99" s="12"/>
      <c r="AZ99" s="72"/>
      <c r="BC99" s="12"/>
      <c r="BD99" s="12"/>
      <c r="BE99" s="12"/>
    </row>
    <row r="100" spans="1:57" x14ac:dyDescent="0.4">
      <c r="A100" s="83"/>
      <c r="B100" s="83"/>
      <c r="C100" s="83"/>
      <c r="D100" s="83"/>
      <c r="E100" s="83"/>
      <c r="G100" s="218"/>
      <c r="H100" s="218"/>
      <c r="I100" s="218"/>
      <c r="J100" s="218"/>
      <c r="N100" s="12"/>
      <c r="P100" s="218"/>
      <c r="Y100" s="7"/>
      <c r="AA100" s="220"/>
      <c r="AB100" s="8"/>
      <c r="AC100" s="8"/>
      <c r="AD100" s="220"/>
      <c r="AI100" s="12"/>
      <c r="AJ100" s="12"/>
      <c r="AK100" s="12"/>
      <c r="AL100" s="12"/>
      <c r="AM100" s="12"/>
      <c r="AN100" s="12"/>
      <c r="AP100" s="12"/>
      <c r="AQ100" s="12"/>
      <c r="AR100" s="12"/>
      <c r="AS100" s="12"/>
      <c r="AT100" s="12"/>
      <c r="AU100" s="12"/>
      <c r="AV100" s="12"/>
      <c r="AZ100" s="72"/>
      <c r="BC100" s="12"/>
      <c r="BD100" s="12"/>
      <c r="BE100" s="12"/>
    </row>
    <row r="101" spans="1:57" x14ac:dyDescent="0.4">
      <c r="A101" s="83"/>
      <c r="B101" s="83"/>
      <c r="C101" s="83"/>
      <c r="D101" s="83"/>
      <c r="E101" s="83"/>
      <c r="G101" s="218"/>
      <c r="H101" s="218"/>
      <c r="I101" s="218"/>
      <c r="J101" s="218"/>
      <c r="N101" s="12"/>
      <c r="P101" s="218"/>
      <c r="Y101" s="7"/>
      <c r="AA101" s="220"/>
      <c r="AB101" s="8"/>
      <c r="AC101" s="8"/>
      <c r="AD101" s="220"/>
      <c r="AI101" s="12"/>
      <c r="AJ101" s="12"/>
      <c r="AK101" s="12"/>
      <c r="AL101" s="12"/>
      <c r="AM101" s="12"/>
      <c r="AN101" s="12"/>
      <c r="AP101" s="12"/>
      <c r="AQ101" s="12"/>
      <c r="AR101" s="12"/>
      <c r="AS101" s="12"/>
      <c r="AT101" s="12"/>
      <c r="AU101" s="12"/>
      <c r="AV101" s="12"/>
      <c r="AZ101" s="72"/>
      <c r="BC101" s="12"/>
      <c r="BD101" s="12"/>
      <c r="BE101" s="12"/>
    </row>
    <row r="102" spans="1:57" x14ac:dyDescent="0.4">
      <c r="A102" s="83"/>
      <c r="B102" s="83"/>
      <c r="C102" s="83"/>
      <c r="D102" s="83"/>
      <c r="E102" s="83"/>
      <c r="G102" s="218"/>
      <c r="H102" s="218"/>
      <c r="I102" s="218"/>
      <c r="J102" s="218"/>
      <c r="N102" s="12"/>
      <c r="P102" s="218"/>
      <c r="Y102" s="7"/>
      <c r="AA102" s="220"/>
      <c r="AB102" s="8"/>
      <c r="AC102" s="8"/>
      <c r="AD102" s="220"/>
      <c r="AI102" s="12"/>
      <c r="AJ102" s="12"/>
      <c r="AK102" s="12"/>
      <c r="AL102" s="12"/>
      <c r="AM102" s="12"/>
      <c r="AN102" s="12"/>
      <c r="AP102" s="12"/>
      <c r="AQ102" s="12"/>
      <c r="AR102" s="12"/>
      <c r="AS102" s="12"/>
      <c r="AT102" s="12"/>
      <c r="AU102" s="12"/>
      <c r="AV102" s="12"/>
      <c r="AZ102" s="72"/>
      <c r="BC102" s="12"/>
      <c r="BD102" s="12"/>
      <c r="BE102" s="12"/>
    </row>
    <row r="103" spans="1:57" x14ac:dyDescent="0.4">
      <c r="A103" s="83"/>
      <c r="B103" s="83"/>
      <c r="C103" s="83"/>
      <c r="D103" s="217"/>
      <c r="E103" s="217"/>
      <c r="G103" s="218"/>
      <c r="H103" s="218"/>
      <c r="I103" s="218"/>
      <c r="J103" s="218"/>
      <c r="N103" s="12"/>
      <c r="P103" s="218"/>
      <c r="Y103" s="7"/>
      <c r="AA103" s="220"/>
      <c r="AB103" s="8"/>
      <c r="AC103" s="8"/>
      <c r="AD103" s="220"/>
      <c r="AI103" s="12"/>
      <c r="AJ103" s="12"/>
      <c r="AK103" s="12"/>
      <c r="AL103" s="12"/>
      <c r="AM103" s="12"/>
      <c r="AN103" s="12"/>
      <c r="AR103" s="12"/>
      <c r="AS103" s="12"/>
      <c r="AT103" s="12"/>
      <c r="AU103" s="12"/>
      <c r="AV103" s="12"/>
      <c r="AZ103" s="72"/>
      <c r="BC103" s="12"/>
      <c r="BD103" s="12"/>
      <c r="BE103" s="12"/>
    </row>
    <row r="104" spans="1:57" x14ac:dyDescent="0.4">
      <c r="A104" s="83"/>
      <c r="B104" s="83"/>
      <c r="C104" s="83"/>
      <c r="D104" s="217"/>
      <c r="E104" s="217"/>
      <c r="G104" s="218"/>
      <c r="H104" s="218"/>
      <c r="I104" s="218"/>
      <c r="J104" s="218"/>
      <c r="N104" s="12"/>
      <c r="P104" s="218"/>
      <c r="Y104" s="7"/>
      <c r="AA104" s="220"/>
      <c r="AB104" s="8"/>
      <c r="AC104" s="8"/>
      <c r="AD104" s="220"/>
      <c r="AI104" s="12"/>
      <c r="AJ104" s="12"/>
      <c r="AK104" s="12"/>
      <c r="AL104" s="12"/>
      <c r="AM104" s="12"/>
      <c r="AN104" s="12"/>
      <c r="AR104" s="12"/>
      <c r="AS104" s="12"/>
      <c r="AT104" s="12"/>
      <c r="AU104" s="12"/>
      <c r="AV104" s="12"/>
      <c r="AZ104" s="72"/>
      <c r="BC104" s="12"/>
      <c r="BD104" s="12"/>
      <c r="BE104" s="12"/>
    </row>
    <row r="105" spans="1:57" x14ac:dyDescent="0.4">
      <c r="A105" s="83"/>
      <c r="B105" s="83"/>
      <c r="C105" s="83"/>
      <c r="D105" s="217"/>
      <c r="E105" s="217"/>
      <c r="G105" s="218"/>
      <c r="H105" s="218"/>
      <c r="I105" s="218"/>
      <c r="J105" s="218"/>
      <c r="N105" s="12"/>
      <c r="P105" s="218"/>
      <c r="Y105" s="7"/>
      <c r="AA105" s="220"/>
      <c r="AB105" s="8"/>
      <c r="AC105" s="8"/>
      <c r="AD105" s="220"/>
      <c r="AI105" s="12"/>
      <c r="AJ105" s="12"/>
      <c r="AK105" s="12"/>
      <c r="AL105" s="12"/>
      <c r="AM105" s="12"/>
      <c r="AN105" s="12"/>
      <c r="AR105" s="12"/>
      <c r="AS105" s="12"/>
      <c r="AT105" s="12"/>
      <c r="AU105" s="12"/>
      <c r="AV105" s="12"/>
      <c r="AZ105" s="72"/>
      <c r="BC105" s="12"/>
      <c r="BD105" s="12"/>
      <c r="BE105" s="12"/>
    </row>
    <row r="106" spans="1:57" x14ac:dyDescent="0.4">
      <c r="A106" s="83"/>
      <c r="B106" s="83"/>
      <c r="C106" s="83"/>
      <c r="D106" s="217"/>
      <c r="E106" s="217"/>
      <c r="G106" s="218"/>
      <c r="H106" s="218"/>
      <c r="I106" s="218"/>
      <c r="J106" s="218"/>
      <c r="N106" s="12"/>
      <c r="P106" s="218"/>
      <c r="Y106" s="7"/>
      <c r="AA106" s="220"/>
      <c r="AB106" s="8"/>
      <c r="AC106" s="8"/>
      <c r="AD106" s="220"/>
      <c r="AI106" s="12"/>
      <c r="AJ106" s="12"/>
      <c r="AK106" s="12"/>
      <c r="AL106" s="12"/>
      <c r="AM106" s="12"/>
      <c r="AN106" s="12"/>
      <c r="AR106" s="12"/>
      <c r="AS106" s="12"/>
      <c r="AT106" s="12"/>
      <c r="AU106" s="12"/>
      <c r="AV106" s="12"/>
      <c r="AZ106" s="72"/>
      <c r="BC106" s="12"/>
      <c r="BD106" s="12"/>
      <c r="BE106" s="12"/>
    </row>
    <row r="107" spans="1:57" x14ac:dyDescent="0.35">
      <c r="A107" s="83"/>
      <c r="B107" s="83"/>
      <c r="C107" s="83"/>
      <c r="D107" s="229"/>
      <c r="E107" s="229"/>
      <c r="G107" s="218"/>
      <c r="H107" s="218"/>
      <c r="I107" s="218"/>
      <c r="J107" s="218"/>
      <c r="N107" s="12"/>
      <c r="P107" s="218"/>
      <c r="Y107" s="7"/>
      <c r="AA107" s="220"/>
      <c r="AB107" s="8"/>
      <c r="AC107" s="8"/>
      <c r="AD107" s="220"/>
      <c r="AI107" s="12"/>
      <c r="AJ107" s="12"/>
      <c r="AK107" s="12"/>
      <c r="AL107" s="12"/>
      <c r="AM107" s="12"/>
      <c r="AN107" s="12"/>
      <c r="AR107" s="12"/>
      <c r="AS107" s="12"/>
      <c r="AT107" s="12"/>
      <c r="AU107" s="12"/>
      <c r="AV107" s="12"/>
      <c r="AZ107" s="72"/>
      <c r="BC107" s="12"/>
      <c r="BD107" s="12"/>
      <c r="BE107" s="12"/>
    </row>
    <row r="108" spans="1:57" x14ac:dyDescent="0.4">
      <c r="A108" s="83"/>
      <c r="B108" s="83"/>
      <c r="C108" s="83"/>
      <c r="D108" s="83"/>
      <c r="E108" s="83"/>
      <c r="G108" s="218"/>
      <c r="H108" s="218"/>
      <c r="I108" s="218"/>
      <c r="J108" s="218"/>
      <c r="N108" s="12"/>
      <c r="P108" s="218"/>
      <c r="Y108" s="7"/>
      <c r="AA108" s="220"/>
      <c r="AB108" s="8"/>
      <c r="AC108" s="8"/>
      <c r="AD108" s="220"/>
      <c r="AI108" s="12"/>
      <c r="AJ108" s="12"/>
      <c r="AK108" s="12"/>
      <c r="AL108" s="12"/>
      <c r="AM108" s="12"/>
      <c r="AN108" s="12"/>
      <c r="AR108" s="12"/>
      <c r="AS108" s="12"/>
      <c r="AT108" s="12"/>
      <c r="AU108" s="12"/>
      <c r="AV108" s="12"/>
      <c r="AZ108" s="72"/>
      <c r="BC108" s="12"/>
      <c r="BD108" s="12"/>
      <c r="BE108" s="12"/>
    </row>
    <row r="109" spans="1:57" x14ac:dyDescent="0.4">
      <c r="A109" s="83"/>
      <c r="B109" s="83"/>
      <c r="C109" s="83"/>
      <c r="D109" s="83"/>
      <c r="E109" s="83"/>
      <c r="G109" s="218"/>
      <c r="H109" s="218"/>
      <c r="I109" s="218"/>
      <c r="J109" s="218"/>
      <c r="N109" s="12"/>
      <c r="P109" s="218"/>
      <c r="Y109" s="7"/>
      <c r="AA109" s="220"/>
      <c r="AB109" s="8"/>
      <c r="AC109" s="8"/>
      <c r="AD109" s="220"/>
      <c r="AI109" s="12"/>
      <c r="AJ109" s="12"/>
      <c r="AK109" s="12"/>
      <c r="AL109" s="12"/>
      <c r="AM109" s="12"/>
      <c r="AN109" s="12"/>
      <c r="AR109" s="12"/>
      <c r="AS109" s="12"/>
      <c r="AT109" s="12"/>
      <c r="AU109" s="12"/>
      <c r="AV109" s="12"/>
      <c r="AZ109" s="72"/>
      <c r="BC109" s="12"/>
      <c r="BD109" s="12"/>
      <c r="BE109" s="12"/>
    </row>
    <row r="110" spans="1:57" x14ac:dyDescent="0.4">
      <c r="A110" s="83"/>
      <c r="B110" s="83"/>
      <c r="C110" s="83"/>
      <c r="D110" s="83"/>
      <c r="E110" s="83"/>
      <c r="G110" s="218"/>
      <c r="H110" s="218"/>
      <c r="I110" s="218"/>
      <c r="J110" s="218"/>
      <c r="N110" s="226"/>
      <c r="P110" s="218"/>
      <c r="Y110" s="7"/>
      <c r="AA110" s="220"/>
      <c r="AB110" s="8"/>
      <c r="AC110" s="8"/>
      <c r="AD110" s="220"/>
      <c r="AI110" s="12"/>
      <c r="AJ110" s="12"/>
      <c r="AK110" s="12"/>
      <c r="AL110" s="12"/>
      <c r="AM110" s="12"/>
      <c r="AN110" s="12"/>
      <c r="AR110" s="12"/>
      <c r="AS110" s="12"/>
      <c r="AT110" s="12"/>
      <c r="AU110" s="12"/>
      <c r="AV110" s="12"/>
      <c r="AZ110" s="72"/>
      <c r="BC110" s="12"/>
      <c r="BD110" s="12"/>
      <c r="BE110" s="12"/>
    </row>
    <row r="111" spans="1:57" x14ac:dyDescent="0.4">
      <c r="A111" s="83"/>
      <c r="B111" s="83"/>
      <c r="C111" s="83"/>
      <c r="D111" s="83"/>
      <c r="E111" s="83"/>
      <c r="G111" s="218"/>
      <c r="H111" s="218"/>
      <c r="I111" s="218"/>
      <c r="J111" s="218"/>
      <c r="N111" s="226"/>
      <c r="P111" s="218"/>
      <c r="Y111" s="7"/>
      <c r="AA111" s="220"/>
      <c r="AB111" s="8"/>
      <c r="AC111" s="8"/>
      <c r="AD111" s="220"/>
      <c r="AI111" s="12"/>
      <c r="AJ111" s="12"/>
      <c r="AK111" s="12"/>
      <c r="AL111" s="12"/>
      <c r="AM111" s="12"/>
      <c r="AN111" s="12"/>
      <c r="AR111" s="12"/>
      <c r="AS111" s="12"/>
      <c r="AT111" s="12"/>
      <c r="AU111" s="12"/>
      <c r="AV111" s="12"/>
      <c r="AZ111" s="72"/>
      <c r="BC111" s="12"/>
      <c r="BD111" s="12"/>
      <c r="BE111" s="12"/>
    </row>
    <row r="112" spans="1:57" x14ac:dyDescent="0.4">
      <c r="A112" s="83"/>
      <c r="B112" s="83"/>
      <c r="C112" s="83"/>
      <c r="D112" s="83"/>
      <c r="E112" s="83"/>
      <c r="G112" s="218"/>
      <c r="H112" s="218"/>
      <c r="I112" s="218"/>
      <c r="J112" s="218"/>
      <c r="N112" s="226"/>
      <c r="P112" s="218"/>
      <c r="Y112" s="7"/>
      <c r="AA112" s="220"/>
      <c r="AB112" s="8"/>
      <c r="AC112" s="8"/>
      <c r="AD112" s="220"/>
      <c r="AI112" s="12"/>
      <c r="AJ112" s="12"/>
      <c r="AK112" s="12"/>
      <c r="AL112" s="12"/>
      <c r="AM112" s="12"/>
      <c r="AN112" s="12"/>
      <c r="AR112" s="12"/>
      <c r="AS112" s="12"/>
      <c r="AT112" s="12"/>
      <c r="AU112" s="12"/>
      <c r="AV112" s="12"/>
      <c r="AZ112" s="72"/>
      <c r="BC112" s="12"/>
      <c r="BD112" s="12"/>
      <c r="BE112" s="12"/>
    </row>
    <row r="113" spans="1:57" x14ac:dyDescent="0.4">
      <c r="A113" s="83"/>
      <c r="B113" s="83"/>
      <c r="C113" s="83"/>
      <c r="D113" s="83"/>
      <c r="E113" s="83"/>
      <c r="G113" s="218"/>
      <c r="H113" s="218"/>
      <c r="I113" s="218"/>
      <c r="J113" s="218"/>
      <c r="N113" s="12"/>
      <c r="P113" s="218"/>
      <c r="Y113" s="7"/>
      <c r="AA113" s="220"/>
      <c r="AB113" s="8"/>
      <c r="AC113" s="8"/>
      <c r="AD113" s="220"/>
      <c r="AI113" s="12"/>
      <c r="AJ113" s="12"/>
      <c r="AK113" s="12"/>
      <c r="AL113" s="12"/>
      <c r="AM113" s="12"/>
      <c r="AN113" s="12"/>
      <c r="AR113" s="12"/>
      <c r="AS113" s="12"/>
      <c r="AT113" s="12"/>
      <c r="AU113" s="12"/>
      <c r="AV113" s="12"/>
      <c r="AZ113" s="72"/>
      <c r="BC113" s="12"/>
      <c r="BD113" s="12"/>
      <c r="BE113" s="12"/>
    </row>
    <row r="114" spans="1:57" x14ac:dyDescent="0.4">
      <c r="A114" s="83"/>
      <c r="B114" s="83"/>
      <c r="C114" s="83"/>
      <c r="D114" s="83"/>
      <c r="E114" s="83"/>
      <c r="G114" s="218"/>
      <c r="H114" s="218"/>
      <c r="I114" s="218"/>
      <c r="J114" s="218"/>
      <c r="N114" s="12"/>
      <c r="P114" s="218"/>
      <c r="Y114" s="7"/>
      <c r="AA114" s="220"/>
      <c r="AB114" s="8"/>
      <c r="AC114" s="8"/>
      <c r="AD114" s="220"/>
      <c r="AI114" s="12"/>
      <c r="AJ114" s="12"/>
      <c r="AK114" s="12"/>
      <c r="AL114" s="12"/>
      <c r="AM114" s="12"/>
      <c r="AN114" s="12"/>
      <c r="AR114" s="12"/>
      <c r="AS114" s="12"/>
      <c r="AT114" s="12"/>
      <c r="AU114" s="12"/>
      <c r="AV114" s="12"/>
      <c r="AZ114" s="72"/>
      <c r="BC114" s="12"/>
      <c r="BD114" s="12"/>
      <c r="BE114" s="12"/>
    </row>
    <row r="115" spans="1:57" x14ac:dyDescent="0.4">
      <c r="A115" s="83"/>
      <c r="B115" s="83"/>
      <c r="C115" s="83"/>
      <c r="D115" s="83"/>
      <c r="E115" s="83"/>
      <c r="Y115" s="7"/>
      <c r="AB115" s="230"/>
      <c r="AC115" s="8"/>
      <c r="AD115" s="220"/>
      <c r="AI115" s="12"/>
      <c r="AJ115" s="12"/>
      <c r="AK115" s="12"/>
      <c r="AL115" s="12"/>
      <c r="AM115" s="12"/>
      <c r="AP115" s="12"/>
      <c r="AQ115" s="12"/>
      <c r="AR115" s="12"/>
      <c r="AS115" s="12"/>
      <c r="AT115" s="12"/>
      <c r="AU115" s="12"/>
      <c r="AV115" s="12"/>
      <c r="AZ115" s="72"/>
      <c r="BC115" s="12"/>
      <c r="BD115" s="14"/>
      <c r="BE115" s="14"/>
    </row>
    <row r="116" spans="1:57" x14ac:dyDescent="0.4">
      <c r="A116" s="83"/>
      <c r="B116" s="83"/>
      <c r="C116" s="83"/>
      <c r="D116" s="83"/>
      <c r="E116" s="83"/>
      <c r="Y116" s="7"/>
      <c r="AB116" s="12"/>
      <c r="AC116" s="8"/>
      <c r="AD116" s="220"/>
      <c r="AI116" s="12"/>
      <c r="AJ116" s="12"/>
      <c r="AK116" s="12"/>
      <c r="AL116" s="12"/>
      <c r="AM116" s="12"/>
      <c r="AP116" s="12"/>
      <c r="AQ116" s="12"/>
      <c r="AR116" s="12"/>
      <c r="AS116" s="12"/>
      <c r="AT116" s="12"/>
      <c r="AU116" s="12"/>
      <c r="AV116" s="12"/>
      <c r="AZ116" s="72"/>
      <c r="BC116" s="12"/>
      <c r="BD116" s="14"/>
      <c r="BE116" s="14"/>
    </row>
    <row r="117" spans="1:57" x14ac:dyDescent="0.4">
      <c r="A117" s="83"/>
      <c r="B117" s="83"/>
      <c r="C117" s="83"/>
      <c r="D117" s="83"/>
      <c r="E117" s="83"/>
      <c r="Y117" s="7"/>
      <c r="AB117" s="12"/>
      <c r="AC117" s="8"/>
      <c r="AD117" s="220"/>
      <c r="AI117" s="12"/>
      <c r="AJ117" s="12"/>
      <c r="AK117" s="12"/>
      <c r="AL117" s="12"/>
      <c r="AM117" s="12"/>
      <c r="AP117" s="12"/>
      <c r="AQ117" s="12"/>
      <c r="AR117" s="12"/>
      <c r="AS117" s="12"/>
      <c r="AT117" s="12"/>
      <c r="AU117" s="12"/>
      <c r="AV117" s="12"/>
      <c r="AZ117" s="72"/>
      <c r="BC117" s="12"/>
      <c r="BD117" s="14"/>
      <c r="BE117" s="14"/>
    </row>
    <row r="118" spans="1:57" x14ac:dyDescent="0.4">
      <c r="A118" s="83"/>
      <c r="B118" s="83"/>
      <c r="C118" s="83"/>
      <c r="D118" s="83"/>
      <c r="E118" s="83"/>
      <c r="Y118" s="7"/>
      <c r="AB118" s="12"/>
      <c r="AC118" s="8"/>
      <c r="AD118" s="220"/>
      <c r="AI118" s="12"/>
      <c r="AJ118" s="12"/>
      <c r="AK118" s="12"/>
      <c r="AL118" s="12"/>
      <c r="AM118" s="12"/>
      <c r="AP118" s="12"/>
      <c r="AQ118" s="12"/>
      <c r="AR118" s="12"/>
      <c r="AS118" s="12"/>
      <c r="AT118" s="12"/>
      <c r="AU118" s="12"/>
      <c r="AV118" s="12"/>
      <c r="AZ118" s="72"/>
      <c r="BC118" s="12"/>
      <c r="BD118" s="14"/>
      <c r="BE118" s="14"/>
    </row>
    <row r="119" spans="1:57" x14ac:dyDescent="0.4">
      <c r="A119" s="83"/>
      <c r="B119" s="83"/>
      <c r="C119" s="83"/>
      <c r="D119" s="83"/>
      <c r="E119" s="83"/>
      <c r="Y119" s="7"/>
      <c r="AB119" s="12"/>
      <c r="AC119" s="8"/>
      <c r="AD119" s="220"/>
      <c r="AI119" s="12"/>
      <c r="AJ119" s="12"/>
      <c r="AK119" s="12"/>
      <c r="AL119" s="12"/>
      <c r="AM119" s="12"/>
      <c r="AP119" s="12"/>
      <c r="AQ119" s="12"/>
      <c r="AR119" s="12"/>
      <c r="AS119" s="12"/>
      <c r="AT119" s="12"/>
      <c r="AU119" s="12"/>
      <c r="AV119" s="12"/>
      <c r="AZ119" s="72"/>
      <c r="BC119" s="12"/>
      <c r="BD119" s="14"/>
      <c r="BE119" s="14"/>
    </row>
    <row r="120" spans="1:57" x14ac:dyDescent="0.4">
      <c r="A120" s="83"/>
      <c r="B120" s="83"/>
      <c r="C120" s="83"/>
      <c r="D120" s="83"/>
      <c r="E120" s="83"/>
      <c r="Y120" s="7"/>
      <c r="AB120" s="12"/>
      <c r="AC120" s="8"/>
      <c r="AD120" s="220"/>
      <c r="AI120" s="12"/>
      <c r="AJ120" s="12"/>
      <c r="AK120" s="12"/>
      <c r="AL120" s="12"/>
      <c r="AM120" s="12"/>
      <c r="AP120" s="12"/>
      <c r="AQ120" s="12"/>
      <c r="AR120" s="12"/>
      <c r="AS120" s="12"/>
      <c r="AT120" s="12"/>
      <c r="AU120" s="12"/>
      <c r="AV120" s="12"/>
      <c r="AZ120" s="72"/>
      <c r="BC120" s="12"/>
      <c r="BD120" s="14"/>
      <c r="BE120" s="14"/>
    </row>
    <row r="121" spans="1:57" x14ac:dyDescent="0.4">
      <c r="A121" s="83"/>
      <c r="B121" s="83"/>
      <c r="C121" s="83"/>
      <c r="D121" s="83"/>
      <c r="E121" s="83"/>
      <c r="Y121" s="7"/>
      <c r="AB121" s="12"/>
      <c r="AC121" s="8"/>
      <c r="AD121" s="220"/>
      <c r="AI121" s="12"/>
      <c r="AJ121" s="12"/>
      <c r="AK121" s="12"/>
      <c r="AL121" s="12"/>
      <c r="AM121" s="12"/>
      <c r="AP121" s="12"/>
      <c r="AQ121" s="12"/>
      <c r="AR121" s="12"/>
      <c r="AS121" s="12"/>
      <c r="AT121" s="12"/>
      <c r="AU121" s="12"/>
      <c r="AV121" s="12"/>
      <c r="AZ121" s="72"/>
      <c r="BC121" s="12"/>
      <c r="BD121" s="14"/>
      <c r="BE121" s="14"/>
    </row>
    <row r="122" spans="1:57" x14ac:dyDescent="0.4">
      <c r="A122" s="83"/>
      <c r="B122" s="83"/>
      <c r="C122" s="83"/>
      <c r="D122" s="83"/>
      <c r="E122" s="83"/>
      <c r="Y122" s="7"/>
      <c r="AB122" s="12"/>
      <c r="AC122" s="8"/>
      <c r="AD122" s="220"/>
      <c r="AI122" s="12"/>
      <c r="AJ122" s="12"/>
      <c r="AK122" s="12"/>
      <c r="AL122" s="12"/>
      <c r="AM122" s="12"/>
      <c r="AP122" s="12"/>
      <c r="AQ122" s="12"/>
      <c r="AR122" s="12"/>
      <c r="AS122" s="12"/>
      <c r="AT122" s="12"/>
      <c r="AU122" s="12"/>
      <c r="AV122" s="12"/>
      <c r="BC122" s="12"/>
      <c r="BD122" s="14"/>
      <c r="BE122" s="14"/>
    </row>
    <row r="123" spans="1:57" x14ac:dyDescent="0.4">
      <c r="A123" s="83"/>
      <c r="B123" s="83"/>
      <c r="C123" s="83"/>
      <c r="D123" s="83"/>
      <c r="E123" s="83"/>
      <c r="Y123" s="7"/>
      <c r="AB123" s="12"/>
      <c r="AC123" s="8"/>
      <c r="AD123" s="220"/>
      <c r="AI123" s="12"/>
      <c r="AJ123" s="12"/>
      <c r="AK123" s="12"/>
      <c r="AL123" s="12"/>
      <c r="AM123" s="12"/>
      <c r="AP123" s="12"/>
      <c r="AQ123" s="12"/>
      <c r="AR123" s="12"/>
      <c r="AS123" s="12"/>
      <c r="AT123" s="12"/>
      <c r="AU123" s="12"/>
      <c r="AV123" s="12"/>
      <c r="BC123" s="12"/>
      <c r="BD123" s="14"/>
      <c r="BE123" s="14"/>
    </row>
    <row r="124" spans="1:57" x14ac:dyDescent="0.4">
      <c r="A124" s="83"/>
      <c r="B124" s="83"/>
      <c r="C124" s="83"/>
      <c r="D124" s="83"/>
      <c r="E124" s="83"/>
      <c r="Y124" s="7"/>
      <c r="AB124" s="12"/>
      <c r="AC124" s="8"/>
      <c r="AD124" s="220"/>
      <c r="AI124" s="12"/>
      <c r="AJ124" s="12"/>
      <c r="AK124" s="12"/>
      <c r="AL124" s="12"/>
      <c r="AM124" s="12"/>
      <c r="AP124" s="12"/>
      <c r="AQ124" s="12"/>
      <c r="AR124" s="12"/>
      <c r="AS124" s="12"/>
      <c r="AT124" s="12"/>
      <c r="AU124" s="12"/>
      <c r="AV124" s="12"/>
      <c r="BC124" s="12"/>
      <c r="BD124" s="14"/>
      <c r="BE124" s="14"/>
    </row>
    <row r="125" spans="1:57" x14ac:dyDescent="0.4">
      <c r="A125" s="83"/>
      <c r="B125" s="83"/>
      <c r="C125" s="83"/>
      <c r="D125" s="83"/>
      <c r="E125" s="83"/>
      <c r="Y125" s="7"/>
      <c r="AB125" s="12"/>
      <c r="AC125" s="8"/>
      <c r="AD125" s="220"/>
      <c r="AI125" s="12"/>
      <c r="AJ125" s="12"/>
      <c r="AK125" s="12"/>
      <c r="AL125" s="12"/>
      <c r="AM125" s="12"/>
      <c r="AP125" s="12"/>
      <c r="AQ125" s="12"/>
      <c r="AR125" s="12"/>
      <c r="AS125" s="12"/>
      <c r="AT125" s="12"/>
      <c r="AU125" s="12"/>
      <c r="AV125" s="12"/>
      <c r="BC125" s="12"/>
      <c r="BD125" s="14"/>
      <c r="BE125" s="14"/>
    </row>
    <row r="126" spans="1:57" x14ac:dyDescent="0.4">
      <c r="A126" s="83"/>
      <c r="B126" s="83"/>
      <c r="C126" s="83"/>
      <c r="D126" s="83"/>
      <c r="E126" s="83"/>
      <c r="Y126" s="7"/>
      <c r="AB126" s="12"/>
      <c r="AC126" s="8"/>
      <c r="AD126" s="220"/>
      <c r="AI126" s="12"/>
      <c r="AJ126" s="12"/>
      <c r="AK126" s="12"/>
      <c r="AL126" s="12"/>
      <c r="AM126" s="12"/>
      <c r="AP126" s="12"/>
      <c r="AQ126" s="12"/>
      <c r="AR126" s="12"/>
      <c r="AS126" s="12"/>
      <c r="AT126" s="12"/>
      <c r="AU126" s="12"/>
      <c r="AV126" s="12"/>
      <c r="BC126" s="12"/>
      <c r="BD126" s="14"/>
      <c r="BE126" s="14"/>
    </row>
    <row r="127" spans="1:57" x14ac:dyDescent="0.4">
      <c r="A127" s="83"/>
      <c r="B127" s="83"/>
      <c r="C127" s="83"/>
      <c r="D127" s="83"/>
      <c r="E127" s="83"/>
      <c r="Y127" s="7"/>
      <c r="AB127" s="12"/>
      <c r="AC127" s="8"/>
      <c r="AD127" s="220"/>
      <c r="AI127" s="12"/>
      <c r="AJ127" s="12"/>
      <c r="AK127" s="12"/>
      <c r="AL127" s="12"/>
      <c r="AM127" s="12"/>
      <c r="AP127" s="12"/>
      <c r="AQ127" s="12"/>
      <c r="AR127" s="12"/>
      <c r="AS127" s="12"/>
      <c r="AT127" s="12"/>
      <c r="AU127" s="12"/>
      <c r="AV127" s="12"/>
      <c r="BC127" s="12"/>
      <c r="BD127" s="14"/>
      <c r="BE127" s="14"/>
    </row>
    <row r="128" spans="1:57" x14ac:dyDescent="0.4">
      <c r="A128" s="83"/>
      <c r="B128" s="83"/>
      <c r="C128" s="83"/>
      <c r="D128" s="83"/>
      <c r="E128" s="83"/>
      <c r="Y128" s="7"/>
      <c r="AB128" s="12"/>
      <c r="AC128" s="8"/>
      <c r="AD128" s="220"/>
      <c r="AI128" s="12"/>
      <c r="AJ128" s="12"/>
      <c r="AK128" s="12"/>
      <c r="AL128" s="12"/>
      <c r="AM128" s="12"/>
      <c r="AP128" s="12"/>
      <c r="AQ128" s="12"/>
      <c r="AR128" s="12"/>
      <c r="AS128" s="12"/>
      <c r="AT128" s="12"/>
      <c r="AU128" s="12"/>
      <c r="AV128" s="12"/>
      <c r="BC128" s="12"/>
      <c r="BD128" s="14"/>
      <c r="BE128" s="14"/>
    </row>
    <row r="129" spans="1:57" x14ac:dyDescent="0.4">
      <c r="A129" s="83"/>
      <c r="B129" s="83"/>
      <c r="C129" s="83"/>
      <c r="D129" s="83"/>
      <c r="E129" s="83"/>
      <c r="Y129" s="7"/>
      <c r="AB129" s="12"/>
      <c r="AC129" s="8"/>
      <c r="AD129" s="220"/>
      <c r="AI129" s="12"/>
      <c r="AJ129" s="12"/>
      <c r="AK129" s="12"/>
      <c r="AL129" s="12"/>
      <c r="AM129" s="12"/>
      <c r="AP129" s="12"/>
      <c r="AQ129" s="12"/>
      <c r="AR129" s="12"/>
      <c r="AS129" s="12"/>
      <c r="AT129" s="12"/>
      <c r="AU129" s="12"/>
      <c r="AV129" s="12"/>
      <c r="BC129" s="12"/>
      <c r="BD129" s="14"/>
      <c r="BE129" s="14"/>
    </row>
    <row r="130" spans="1:57" x14ac:dyDescent="0.4">
      <c r="A130" s="83"/>
      <c r="B130" s="83"/>
      <c r="C130" s="83"/>
      <c r="D130" s="83"/>
      <c r="E130" s="83"/>
      <c r="Y130" s="7"/>
      <c r="AB130" s="12"/>
      <c r="AC130" s="8"/>
      <c r="AD130" s="220"/>
      <c r="AI130" s="12"/>
      <c r="AJ130" s="12"/>
      <c r="AK130" s="12"/>
      <c r="AL130" s="12"/>
      <c r="AM130" s="12"/>
      <c r="AP130" s="12"/>
      <c r="AQ130" s="12"/>
      <c r="AR130" s="12"/>
      <c r="AS130" s="12"/>
      <c r="AT130" s="12"/>
      <c r="AV130" s="12"/>
      <c r="AZ130" s="72"/>
      <c r="BC130" s="12"/>
      <c r="BD130" s="12"/>
      <c r="BE130" s="12"/>
    </row>
    <row r="131" spans="1:57" x14ac:dyDescent="0.4">
      <c r="A131" s="83"/>
      <c r="B131" s="83"/>
      <c r="C131" s="83"/>
      <c r="D131" s="83"/>
      <c r="E131" s="83"/>
      <c r="Y131" s="7"/>
      <c r="AB131" s="12"/>
      <c r="AC131" s="8"/>
      <c r="AD131" s="220"/>
      <c r="AI131" s="12"/>
      <c r="AJ131" s="12"/>
      <c r="AK131" s="12"/>
      <c r="AP131" s="12"/>
      <c r="AQ131" s="12"/>
      <c r="AR131" s="12"/>
      <c r="AS131" s="12"/>
      <c r="AT131" s="12"/>
      <c r="AV131" s="12"/>
      <c r="BC131" s="12"/>
      <c r="BD131" s="12"/>
      <c r="BE131" s="12"/>
    </row>
    <row r="132" spans="1:57" x14ac:dyDescent="0.4">
      <c r="A132" s="83"/>
      <c r="B132" s="83"/>
      <c r="C132" s="83"/>
      <c r="D132" s="83"/>
      <c r="E132" s="83"/>
      <c r="Y132" s="7"/>
      <c r="AB132" s="12"/>
      <c r="AC132" s="8"/>
      <c r="AD132" s="220"/>
      <c r="AI132" s="12"/>
      <c r="AJ132" s="12"/>
      <c r="AK132" s="12"/>
      <c r="AP132" s="12"/>
      <c r="AQ132" s="12"/>
      <c r="AR132" s="12"/>
      <c r="AS132" s="12"/>
      <c r="AT132" s="12"/>
      <c r="AV132" s="12"/>
      <c r="BC132" s="12"/>
      <c r="BD132" s="12"/>
      <c r="BE132" s="12"/>
    </row>
    <row r="133" spans="1:57" x14ac:dyDescent="0.4">
      <c r="A133" s="83"/>
      <c r="B133" s="83"/>
      <c r="C133" s="83"/>
      <c r="D133" s="83"/>
      <c r="E133" s="83"/>
      <c r="Y133" s="7"/>
      <c r="AB133" s="12"/>
      <c r="AC133" s="8"/>
      <c r="AD133" s="220"/>
      <c r="AI133" s="12"/>
      <c r="AJ133" s="12"/>
      <c r="AK133" s="12"/>
      <c r="AP133" s="12"/>
      <c r="AQ133" s="12"/>
      <c r="AR133" s="12"/>
      <c r="AS133" s="12"/>
      <c r="AT133" s="12"/>
      <c r="AV133" s="12"/>
      <c r="BC133" s="12"/>
      <c r="BD133" s="12"/>
      <c r="BE133" s="12"/>
    </row>
    <row r="134" spans="1:57" x14ac:dyDescent="0.4">
      <c r="A134" s="83"/>
      <c r="B134" s="83"/>
      <c r="C134" s="83"/>
      <c r="D134" s="83"/>
      <c r="E134" s="83"/>
      <c r="Y134" s="7"/>
      <c r="AB134" s="12"/>
      <c r="AC134" s="8"/>
      <c r="AD134" s="220"/>
      <c r="AI134" s="12"/>
      <c r="AJ134" s="12"/>
      <c r="AK134" s="12"/>
      <c r="AP134" s="12"/>
      <c r="AQ134" s="12"/>
      <c r="AR134" s="12"/>
      <c r="AS134" s="12"/>
      <c r="AT134" s="12"/>
      <c r="AV134" s="12"/>
      <c r="BC134" s="12"/>
      <c r="BD134" s="12"/>
      <c r="BE134" s="12"/>
    </row>
    <row r="135" spans="1:57" x14ac:dyDescent="0.4">
      <c r="A135" s="83"/>
      <c r="B135" s="83"/>
      <c r="C135" s="83"/>
      <c r="D135" s="83"/>
      <c r="E135" s="83"/>
      <c r="Y135" s="7"/>
      <c r="AB135" s="12"/>
      <c r="AC135" s="8"/>
      <c r="AD135" s="220"/>
      <c r="AI135" s="12"/>
      <c r="AS135" s="12"/>
      <c r="AT135" s="12"/>
      <c r="AU135" s="12"/>
      <c r="AV135" s="12"/>
      <c r="BC135" s="12"/>
      <c r="BD135" s="12"/>
      <c r="BE135" s="12"/>
    </row>
    <row r="136" spans="1:57" x14ac:dyDescent="0.4">
      <c r="A136" s="83"/>
      <c r="B136" s="83"/>
      <c r="C136" s="83"/>
      <c r="D136" s="83"/>
      <c r="E136" s="83"/>
      <c r="Y136" s="7"/>
      <c r="AB136" s="12"/>
      <c r="AC136" s="8"/>
      <c r="AD136" s="220"/>
      <c r="AI136" s="12"/>
      <c r="AS136" s="12"/>
      <c r="AT136" s="12"/>
      <c r="AU136" s="12"/>
      <c r="AV136" s="12"/>
      <c r="BC136" s="12"/>
      <c r="BD136" s="12"/>
      <c r="BE136" s="12"/>
    </row>
    <row r="137" spans="1:57" x14ac:dyDescent="0.4">
      <c r="A137" s="83"/>
      <c r="B137" s="83"/>
      <c r="C137" s="83"/>
      <c r="D137" s="83"/>
      <c r="E137" s="83"/>
      <c r="Y137" s="7"/>
      <c r="AB137" s="12"/>
      <c r="AC137" s="8"/>
      <c r="AD137" s="220"/>
      <c r="AI137" s="12"/>
      <c r="AS137" s="12"/>
      <c r="AT137" s="12"/>
      <c r="AU137" s="12"/>
      <c r="AV137" s="12"/>
      <c r="BC137" s="12"/>
      <c r="BD137" s="12"/>
      <c r="BE137" s="12"/>
    </row>
    <row r="138" spans="1:57" x14ac:dyDescent="0.4">
      <c r="A138" s="83"/>
      <c r="B138" s="83"/>
      <c r="C138" s="83"/>
      <c r="D138" s="83"/>
      <c r="E138" s="83"/>
      <c r="Y138" s="7"/>
      <c r="AB138" s="12"/>
      <c r="AC138" s="8"/>
      <c r="AD138" s="220"/>
      <c r="AI138" s="12"/>
      <c r="AS138" s="12"/>
      <c r="AT138" s="12"/>
      <c r="AU138" s="12"/>
      <c r="AV138" s="12"/>
      <c r="BC138" s="12"/>
      <c r="BD138" s="12"/>
      <c r="BE138" s="12"/>
    </row>
    <row r="139" spans="1:57" x14ac:dyDescent="0.4">
      <c r="A139" s="83"/>
      <c r="B139" s="83"/>
      <c r="C139" s="83"/>
      <c r="D139" s="83"/>
      <c r="E139" s="83"/>
      <c r="Y139" s="7"/>
      <c r="AB139" s="12"/>
      <c r="AC139" s="8"/>
      <c r="AD139" s="220"/>
      <c r="AI139" s="12"/>
      <c r="AS139" s="12"/>
      <c r="AT139" s="12"/>
      <c r="AU139" s="12"/>
      <c r="AV139" s="12"/>
      <c r="BC139" s="12"/>
      <c r="BD139" s="12"/>
      <c r="BE139" s="12"/>
    </row>
    <row r="140" spans="1:57" x14ac:dyDescent="0.4">
      <c r="BC140" s="12"/>
    </row>
    <row r="141" spans="1:57" x14ac:dyDescent="0.4">
      <c r="BC141" s="12"/>
    </row>
    <row r="142" spans="1:57" x14ac:dyDescent="0.4">
      <c r="BC142" s="12"/>
    </row>
    <row r="143" spans="1:57" x14ac:dyDescent="0.4">
      <c r="BC143" s="12"/>
    </row>
  </sheetData>
  <autoFilter ref="A2:BM139" xr:uid="{6E8DB4B4-B4E7-428A-A8E6-BAB189E9CB00}"/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CF1C48-5FA3-480C-A6AA-CA12A9B2B745}">
          <x14:formula1>
            <xm:f>座標參考系統!$A$2:$A$12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00"/>
  <sheetViews>
    <sheetView zoomScale="157" zoomScaleNormal="157" workbookViewId="0">
      <pane xSplit="5" ySplit="2" topLeftCell="AK3" activePane="bottomRight" state="frozen"/>
      <selection pane="topRight" activeCell="E1" sqref="E1"/>
      <selection pane="bottomLeft" activeCell="A3" sqref="A3"/>
      <selection pane="bottomRight" activeCell="AK2" sqref="AK2"/>
    </sheetView>
  </sheetViews>
  <sheetFormatPr defaultColWidth="8.6328125" defaultRowHeight="15.5" x14ac:dyDescent="0.4"/>
  <cols>
    <col min="1" max="1" width="17" style="7" bestFit="1" customWidth="1"/>
    <col min="2" max="2" width="22" style="7" bestFit="1" customWidth="1"/>
    <col min="3" max="3" width="22" style="7" customWidth="1"/>
    <col min="4" max="5" width="17" style="7" bestFit="1" customWidth="1"/>
    <col min="6" max="6" width="22" style="7" bestFit="1" customWidth="1"/>
    <col min="7" max="8" width="20.36328125" style="7" bestFit="1" customWidth="1"/>
    <col min="9" max="10" width="14.36328125" style="7" customWidth="1"/>
    <col min="11" max="11" width="18" style="7" bestFit="1" customWidth="1"/>
    <col min="12" max="12" width="89" style="7" customWidth="1"/>
    <col min="13" max="13" width="14" style="7" bestFit="1" customWidth="1"/>
    <col min="14" max="14" width="16.6328125" style="7" bestFit="1" customWidth="1"/>
    <col min="15" max="15" width="7" style="7" bestFit="1" customWidth="1"/>
    <col min="16" max="16" width="17" style="7" bestFit="1" customWidth="1"/>
    <col min="17" max="17" width="8.6328125" style="7" bestFit="1" customWidth="1"/>
    <col min="18" max="18" width="36.6328125" style="7" bestFit="1" customWidth="1"/>
    <col min="19" max="19" width="17.36328125" style="7" bestFit="1" customWidth="1"/>
    <col min="20" max="20" width="15" style="7" bestFit="1" customWidth="1"/>
    <col min="21" max="21" width="22" style="7" bestFit="1" customWidth="1"/>
    <col min="22" max="22" width="17" style="7" bestFit="1" customWidth="1"/>
    <col min="23" max="23" width="19" style="7" customWidth="1"/>
    <col min="24" max="24" width="14.6328125" style="7" bestFit="1" customWidth="1"/>
    <col min="25" max="25" width="14.6328125" style="10" bestFit="1" customWidth="1"/>
    <col min="26" max="26" width="22.6328125" style="16" bestFit="1" customWidth="1"/>
    <col min="27" max="27" width="24.6328125" style="7" bestFit="1" customWidth="1"/>
    <col min="28" max="28" width="23.36328125" style="7" bestFit="1" customWidth="1"/>
    <col min="29" max="29" width="28" style="7" bestFit="1" customWidth="1"/>
    <col min="30" max="30" width="42.36328125" style="7" bestFit="1" customWidth="1"/>
    <col min="31" max="31" width="48.6328125" style="7" bestFit="1" customWidth="1"/>
    <col min="32" max="32" width="47.36328125" style="7" bestFit="1" customWidth="1"/>
    <col min="33" max="33" width="39.6328125" style="7" bestFit="1" customWidth="1"/>
    <col min="34" max="34" width="16.6328125" style="7" bestFit="1" customWidth="1"/>
    <col min="35" max="35" width="20.6328125" style="7" bestFit="1" customWidth="1"/>
    <col min="36" max="36" width="33.36328125" style="7" bestFit="1" customWidth="1"/>
    <col min="37" max="37" width="19.36328125" style="7" bestFit="1" customWidth="1"/>
    <col min="38" max="38" width="30.36328125" style="7" bestFit="1" customWidth="1"/>
    <col min="39" max="39" width="18" style="7" bestFit="1" customWidth="1"/>
    <col min="40" max="40" width="15.36328125" style="7" bestFit="1" customWidth="1"/>
    <col min="41" max="41" width="16.6328125" style="7" bestFit="1" customWidth="1"/>
    <col min="42" max="42" width="20.6328125" style="7" bestFit="1" customWidth="1"/>
    <col min="43" max="43" width="26" style="7" bestFit="1" customWidth="1"/>
    <col min="44" max="44" width="27.36328125" style="7" bestFit="1" customWidth="1"/>
    <col min="45" max="45" width="23" style="7" bestFit="1" customWidth="1"/>
    <col min="46" max="46" width="27.36328125" style="7" bestFit="1" customWidth="1"/>
    <col min="47" max="48" width="17.36328125" style="7" bestFit="1" customWidth="1"/>
    <col min="49" max="49" width="22.36328125" style="7" bestFit="1" customWidth="1"/>
    <col min="50" max="50" width="24.6328125" style="7" bestFit="1" customWidth="1"/>
    <col min="51" max="51" width="22.36328125" style="7" bestFit="1" customWidth="1"/>
    <col min="52" max="52" width="17.36328125" style="7" bestFit="1" customWidth="1"/>
    <col min="53" max="53" width="16.6328125" style="7" bestFit="1" customWidth="1"/>
    <col min="54" max="54" width="17" style="7" bestFit="1" customWidth="1"/>
    <col min="55" max="55" width="20.36328125" style="7" bestFit="1" customWidth="1"/>
    <col min="56" max="56" width="12.6328125" style="7" bestFit="1" customWidth="1"/>
    <col min="57" max="58" width="35" style="14" bestFit="1" customWidth="1"/>
    <col min="59" max="59" width="30.6328125" style="8" bestFit="1" customWidth="1"/>
    <col min="60" max="60" width="30.6328125" style="7" bestFit="1" customWidth="1"/>
    <col min="61" max="62" width="36.6328125" style="14" bestFit="1" customWidth="1"/>
    <col min="63" max="63" width="29" style="7" bestFit="1" customWidth="1"/>
    <col min="64" max="64" width="12.6328125" style="7" bestFit="1" customWidth="1"/>
    <col min="65" max="65" width="22" style="14" bestFit="1" customWidth="1"/>
    <col min="66" max="66" width="38.36328125" style="14" bestFit="1" customWidth="1"/>
    <col min="67" max="67" width="38.36328125" style="14" customWidth="1"/>
    <col min="68" max="68" width="38" style="7" bestFit="1" customWidth="1"/>
    <col min="69" max="69" width="38" style="7" customWidth="1"/>
    <col min="70" max="70" width="53" style="7" bestFit="1" customWidth="1"/>
    <col min="71" max="74" width="36" style="7" customWidth="1"/>
    <col min="75" max="75" width="36" style="7" bestFit="1" customWidth="1"/>
    <col min="76" max="16384" width="8.6328125" style="7"/>
  </cols>
  <sheetData>
    <row r="1" spans="1:75" s="172" customFormat="1" ht="25" customHeight="1" x14ac:dyDescent="0.4">
      <c r="A1" s="4" t="s">
        <v>365</v>
      </c>
      <c r="B1" s="4" t="s">
        <v>366</v>
      </c>
      <c r="C1" s="4" t="s">
        <v>367</v>
      </c>
      <c r="D1" s="4" t="s">
        <v>368</v>
      </c>
      <c r="E1" s="4" t="s">
        <v>369</v>
      </c>
      <c r="F1" s="4" t="s">
        <v>370</v>
      </c>
      <c r="G1" s="6" t="s">
        <v>371</v>
      </c>
      <c r="H1" s="4" t="s">
        <v>372</v>
      </c>
      <c r="I1" s="168"/>
      <c r="J1" s="168"/>
      <c r="K1" s="4" t="s">
        <v>43</v>
      </c>
      <c r="L1" s="4" t="s">
        <v>44</v>
      </c>
      <c r="M1" s="4" t="s">
        <v>373</v>
      </c>
      <c r="N1" s="169" t="s">
        <v>374</v>
      </c>
      <c r="O1" s="4" t="s">
        <v>375</v>
      </c>
      <c r="P1" s="84" t="s">
        <v>376</v>
      </c>
      <c r="Q1" s="84" t="s">
        <v>377</v>
      </c>
      <c r="R1" s="23" t="s">
        <v>378</v>
      </c>
      <c r="S1" s="23" t="s">
        <v>379</v>
      </c>
      <c r="T1" s="23" t="s">
        <v>380</v>
      </c>
      <c r="U1" s="23" t="s">
        <v>329</v>
      </c>
      <c r="V1" s="23" t="s">
        <v>330</v>
      </c>
      <c r="W1" s="23" t="s">
        <v>381</v>
      </c>
      <c r="X1" s="20" t="s">
        <v>45</v>
      </c>
      <c r="Y1" s="139" t="s">
        <v>46</v>
      </c>
      <c r="Z1" s="25" t="s">
        <v>382</v>
      </c>
      <c r="AA1" s="23" t="s">
        <v>383</v>
      </c>
      <c r="AB1" s="26" t="s">
        <v>47</v>
      </c>
      <c r="AC1" s="21" t="s">
        <v>48</v>
      </c>
      <c r="AD1" s="21" t="s">
        <v>181</v>
      </c>
      <c r="AE1" s="149" t="s">
        <v>384</v>
      </c>
      <c r="AF1" s="149" t="s">
        <v>385</v>
      </c>
      <c r="AG1" s="149" t="s">
        <v>386</v>
      </c>
      <c r="AH1" s="26" t="s">
        <v>350</v>
      </c>
      <c r="AI1" s="26" t="s">
        <v>351</v>
      </c>
      <c r="AJ1" s="26" t="s">
        <v>352</v>
      </c>
      <c r="AK1" s="26" t="s">
        <v>353</v>
      </c>
      <c r="AL1" s="26" t="s">
        <v>354</v>
      </c>
      <c r="AM1" s="26" t="s">
        <v>355</v>
      </c>
      <c r="AN1" s="26" t="s">
        <v>356</v>
      </c>
      <c r="AO1" s="26" t="s">
        <v>357</v>
      </c>
      <c r="AP1" s="26" t="s">
        <v>358</v>
      </c>
      <c r="AQ1" s="26" t="s">
        <v>359</v>
      </c>
      <c r="AR1" s="26" t="s">
        <v>360</v>
      </c>
      <c r="AS1" s="26" t="s">
        <v>49</v>
      </c>
      <c r="AT1" s="23" t="s">
        <v>50</v>
      </c>
      <c r="AU1" s="23" t="s">
        <v>51</v>
      </c>
      <c r="AV1" s="23" t="s">
        <v>317</v>
      </c>
      <c r="AW1" s="23" t="s">
        <v>318</v>
      </c>
      <c r="AX1" s="23" t="s">
        <v>319</v>
      </c>
      <c r="AY1" s="23" t="s">
        <v>320</v>
      </c>
      <c r="AZ1" s="23" t="s">
        <v>321</v>
      </c>
      <c r="BA1" s="23" t="s">
        <v>387</v>
      </c>
      <c r="BB1" s="28" t="s">
        <v>52</v>
      </c>
      <c r="BC1" s="28" t="s">
        <v>53</v>
      </c>
      <c r="BD1" s="28" t="s">
        <v>377</v>
      </c>
      <c r="BE1" s="28" t="s">
        <v>341</v>
      </c>
      <c r="BF1" s="28" t="s">
        <v>342</v>
      </c>
      <c r="BG1" s="30" t="s">
        <v>54</v>
      </c>
      <c r="BH1" s="30" t="s">
        <v>55</v>
      </c>
      <c r="BI1" s="21" t="s">
        <v>388</v>
      </c>
      <c r="BJ1" s="21" t="s">
        <v>389</v>
      </c>
      <c r="BK1" s="31" t="s">
        <v>56</v>
      </c>
      <c r="BL1" s="28" t="s">
        <v>57</v>
      </c>
      <c r="BM1" s="21" t="s">
        <v>58</v>
      </c>
      <c r="BN1" s="149" t="s">
        <v>390</v>
      </c>
      <c r="BO1" s="170" t="s">
        <v>323</v>
      </c>
      <c r="BP1" s="171" t="s">
        <v>391</v>
      </c>
      <c r="BQ1" s="174" t="s">
        <v>347</v>
      </c>
      <c r="BR1" s="149" t="s">
        <v>348</v>
      </c>
      <c r="BS1" s="176" t="s">
        <v>392</v>
      </c>
      <c r="BT1" s="176" t="s">
        <v>305</v>
      </c>
      <c r="BU1" s="176" t="s">
        <v>393</v>
      </c>
      <c r="BV1" s="176" t="s">
        <v>306</v>
      </c>
      <c r="BW1" s="176" t="s">
        <v>349</v>
      </c>
    </row>
    <row r="2" spans="1:75" s="173" customFormat="1" x14ac:dyDescent="0.4">
      <c r="A2" s="4" t="s">
        <v>0</v>
      </c>
      <c r="B2" s="4" t="s">
        <v>1</v>
      </c>
      <c r="C2" s="4" t="s">
        <v>309</v>
      </c>
      <c r="D2" s="4" t="s">
        <v>2</v>
      </c>
      <c r="E2" s="4" t="s">
        <v>3</v>
      </c>
      <c r="F2" s="4" t="s">
        <v>4</v>
      </c>
      <c r="G2" s="6" t="s">
        <v>185</v>
      </c>
      <c r="H2" s="4" t="s">
        <v>186</v>
      </c>
      <c r="I2" s="4" t="s">
        <v>183</v>
      </c>
      <c r="J2" s="4" t="s">
        <v>184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184" t="s">
        <v>12</v>
      </c>
      <c r="Q2" s="23" t="s">
        <v>13</v>
      </c>
      <c r="R2" s="23" t="s">
        <v>14</v>
      </c>
      <c r="S2" s="23" t="s">
        <v>15</v>
      </c>
      <c r="T2" s="23" t="s">
        <v>16</v>
      </c>
      <c r="U2" s="23" t="s">
        <v>231</v>
      </c>
      <c r="V2" s="23" t="s">
        <v>233</v>
      </c>
      <c r="W2" s="23" t="s">
        <v>17</v>
      </c>
      <c r="X2" s="20" t="s">
        <v>18</v>
      </c>
      <c r="Y2" s="139" t="s">
        <v>19</v>
      </c>
      <c r="Z2" s="25" t="s">
        <v>20</v>
      </c>
      <c r="AA2" s="23" t="s">
        <v>21</v>
      </c>
      <c r="AB2" s="23" t="s">
        <v>22</v>
      </c>
      <c r="AC2" s="20" t="s">
        <v>23</v>
      </c>
      <c r="AD2" s="20" t="s">
        <v>24</v>
      </c>
      <c r="AE2" s="125" t="s">
        <v>205</v>
      </c>
      <c r="AF2" s="125" t="s">
        <v>206</v>
      </c>
      <c r="AG2" s="125" t="s">
        <v>334</v>
      </c>
      <c r="AH2" s="23" t="s">
        <v>215</v>
      </c>
      <c r="AI2" s="23" t="s">
        <v>216</v>
      </c>
      <c r="AJ2" s="23" t="s">
        <v>225</v>
      </c>
      <c r="AK2" s="23" t="s">
        <v>217</v>
      </c>
      <c r="AL2" s="23" t="s">
        <v>220</v>
      </c>
      <c r="AM2" s="23" t="s">
        <v>218</v>
      </c>
      <c r="AN2" s="23" t="s">
        <v>219</v>
      </c>
      <c r="AO2" s="23" t="s">
        <v>222</v>
      </c>
      <c r="AP2" s="23" t="s">
        <v>221</v>
      </c>
      <c r="AQ2" s="23" t="s">
        <v>223</v>
      </c>
      <c r="AR2" s="23" t="s">
        <v>224</v>
      </c>
      <c r="AS2" s="23" t="s">
        <v>25</v>
      </c>
      <c r="AT2" s="23" t="s">
        <v>26</v>
      </c>
      <c r="AU2" s="23" t="s">
        <v>27</v>
      </c>
      <c r="AV2" s="23" t="s">
        <v>263</v>
      </c>
      <c r="AW2" s="23" t="s">
        <v>28</v>
      </c>
      <c r="AX2" s="23" t="s">
        <v>278</v>
      </c>
      <c r="AY2" s="23" t="s">
        <v>29</v>
      </c>
      <c r="AZ2" s="23" t="s">
        <v>30</v>
      </c>
      <c r="BA2" s="23" t="s">
        <v>31</v>
      </c>
      <c r="BB2" s="29" t="s">
        <v>32</v>
      </c>
      <c r="BC2" s="29" t="s">
        <v>33</v>
      </c>
      <c r="BD2" s="29" t="s">
        <v>274</v>
      </c>
      <c r="BE2" s="28" t="s">
        <v>34</v>
      </c>
      <c r="BF2" s="28" t="s">
        <v>35</v>
      </c>
      <c r="BG2" s="30" t="s">
        <v>36</v>
      </c>
      <c r="BH2" s="29" t="s">
        <v>37</v>
      </c>
      <c r="BI2" s="21" t="s">
        <v>38</v>
      </c>
      <c r="BJ2" s="21" t="s">
        <v>39</v>
      </c>
      <c r="BK2" s="29" t="s">
        <v>40</v>
      </c>
      <c r="BL2" s="29" t="s">
        <v>41</v>
      </c>
      <c r="BM2" s="21" t="s">
        <v>42</v>
      </c>
      <c r="BN2" s="125" t="s">
        <v>294</v>
      </c>
      <c r="BO2" s="125" t="s">
        <v>313</v>
      </c>
      <c r="BP2" s="125" t="s">
        <v>207</v>
      </c>
      <c r="BQ2" s="175" t="s">
        <v>298</v>
      </c>
      <c r="BR2" s="149" t="s">
        <v>289</v>
      </c>
      <c r="BS2" s="176" t="s">
        <v>301</v>
      </c>
      <c r="BT2" s="177" t="s">
        <v>303</v>
      </c>
      <c r="BU2" s="176" t="s">
        <v>302</v>
      </c>
      <c r="BV2" s="177" t="s">
        <v>304</v>
      </c>
      <c r="BW2" s="176" t="s">
        <v>290</v>
      </c>
    </row>
    <row r="3" spans="1:75" ht="17" x14ac:dyDescent="0.35">
      <c r="A3" s="182" t="s">
        <v>364</v>
      </c>
      <c r="B3" s="1" t="s">
        <v>188</v>
      </c>
      <c r="C3" s="66" t="s">
        <v>286</v>
      </c>
      <c r="D3" s="1">
        <v>20230221</v>
      </c>
      <c r="E3" s="183">
        <v>1000</v>
      </c>
      <c r="F3" s="1" t="s">
        <v>281</v>
      </c>
      <c r="G3" s="5">
        <v>107717.5575</v>
      </c>
      <c r="H3" s="5">
        <v>2616773.8267999999</v>
      </c>
      <c r="I3" s="1">
        <f>IF(COUNTIF(F3:F3, "*DMS*") &gt; 0,   (INT(MID(G3, 1, FIND("°", G3) - 1)) + INT(MID(G3, FIND("°", G3) + 1, FIND("'", G3) - FIND("°", G3) - 1)) / 60 + VALUE(SUBSTITUTE(MID(G3, FIND("'", G3) + 1, LEN(G3) - FIND("'", G3) - 1), "'", "")) / 3600), G3)</f>
        <v>107717.5575</v>
      </c>
      <c r="J3" s="1">
        <f>IF(COUNTIF(F3:F3, "*DMS*") &gt; 0,   (INT(MID(H3, 1, FIND("°", H3) - 1)) + INT(MID(H3, FIND("°", H3) + 1, FIND("'", H3) - FIND("°", H3) - 1)) / 60 + VALUE(SUBSTITUTE(MID(H3, FIND("'", H3) + 1, LEN(H3) - FIND("'", H3) - 1), "'", "")) / 3600), H3)</f>
        <v>2616773.8267999999</v>
      </c>
      <c r="K3" s="1" t="s">
        <v>189</v>
      </c>
      <c r="L3" s="66" t="s">
        <v>282</v>
      </c>
      <c r="M3" s="185" t="s">
        <v>361</v>
      </c>
      <c r="N3" s="1">
        <v>0.3904629</v>
      </c>
      <c r="O3" s="66"/>
      <c r="P3" s="1" t="s">
        <v>362</v>
      </c>
      <c r="Q3" s="1">
        <v>1</v>
      </c>
      <c r="R3" s="15" t="s">
        <v>190</v>
      </c>
      <c r="S3" s="15">
        <v>10</v>
      </c>
      <c r="T3" s="15" t="s">
        <v>191</v>
      </c>
      <c r="W3" s="12">
        <f>Z3*AA3/X3</f>
        <v>71.104012691961657</v>
      </c>
      <c r="X3" s="8">
        <f>1-Y3</f>
        <v>0.64829999999999999</v>
      </c>
      <c r="Y3" s="95">
        <v>0.35170000000000001</v>
      </c>
      <c r="Z3" s="17">
        <v>33.03</v>
      </c>
      <c r="AA3" s="96">
        <v>1.395601920320882</v>
      </c>
      <c r="AB3" s="17">
        <v>3.6070921690822999</v>
      </c>
      <c r="AC3" s="18">
        <f>AB3*10</f>
        <v>36.070921690822999</v>
      </c>
      <c r="AD3" s="12"/>
      <c r="AE3" s="12">
        <f>AD3</f>
        <v>0</v>
      </c>
      <c r="AF3" s="12">
        <f>AE3/1000000*100000000</f>
        <v>0</v>
      </c>
      <c r="AG3" s="12">
        <f>AF3*N3</f>
        <v>0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96">
        <v>50.6</v>
      </c>
      <c r="AT3" s="79">
        <v>102</v>
      </c>
      <c r="AU3" s="96">
        <v>32.6</v>
      </c>
      <c r="AV3" s="106">
        <v>9.61</v>
      </c>
      <c r="AW3" s="96">
        <v>6.3963565502492976</v>
      </c>
      <c r="AX3" s="96">
        <v>1.612173067423657E-2</v>
      </c>
      <c r="AY3" s="108">
        <v>0.31588457156575556</v>
      </c>
      <c r="AZ3" s="95">
        <v>9.4700000000000006</v>
      </c>
      <c r="BA3" s="103">
        <v>13.9</v>
      </c>
      <c r="BB3" s="15" t="s">
        <v>191</v>
      </c>
      <c r="BC3" s="80" t="s">
        <v>192</v>
      </c>
      <c r="BD3" s="72">
        <v>1</v>
      </c>
      <c r="BE3" s="96">
        <v>0.1032</v>
      </c>
      <c r="BF3" s="96">
        <v>0.25900000000000001</v>
      </c>
      <c r="BG3" s="114">
        <v>40</v>
      </c>
      <c r="BH3" s="114">
        <v>33</v>
      </c>
      <c r="BI3" s="19">
        <f>BE3*BG3%</f>
        <v>4.1280000000000004E-2</v>
      </c>
      <c r="BJ3" s="19">
        <f>BF3*BH3%</f>
        <v>8.5470000000000004E-2</v>
      </c>
      <c r="BK3" s="15">
        <v>0.01</v>
      </c>
      <c r="BL3" s="122">
        <v>45</v>
      </c>
      <c r="BM3" s="19">
        <f>IF(OR(ISBLANK(BL3), ISBLANK(BK3)), NA(), BL3/BK3)</f>
        <v>4500</v>
      </c>
      <c r="BN3" s="14">
        <f>(BI3+BJ3)/BK3/1000*10000</f>
        <v>126.75</v>
      </c>
      <c r="BO3" s="7">
        <f>BN3*N3</f>
        <v>49.491172575</v>
      </c>
      <c r="BP3" s="7">
        <f>AVERAGE(BO3:BO7)</f>
        <v>42.587788502999999</v>
      </c>
      <c r="BW3" s="7" t="e">
        <f>((BS3/BT3)*BG3+(BU3/BV3)*BH3)*365/1000*10000</f>
        <v>#DIV/0!</v>
      </c>
    </row>
    <row r="4" spans="1:75" ht="17" x14ac:dyDescent="0.35">
      <c r="A4" s="182" t="s">
        <v>364</v>
      </c>
      <c r="B4" s="1" t="s">
        <v>188</v>
      </c>
      <c r="C4" s="66" t="s">
        <v>286</v>
      </c>
      <c r="D4" s="1">
        <v>20230221</v>
      </c>
      <c r="E4" s="183">
        <v>1000</v>
      </c>
      <c r="F4" s="1" t="s">
        <v>281</v>
      </c>
      <c r="G4" s="5">
        <v>107717.5575</v>
      </c>
      <c r="H4" s="5">
        <v>2616773.8267999999</v>
      </c>
      <c r="I4" s="1">
        <f>IF(COUNTIF(F4:F4, "*DMS*") &gt; 0,   (INT(MID(G4, 1, FIND("°", G4) - 1)) + INT(MID(G4, FIND("°", G4) + 1, FIND("'", G4) - FIND("°", G4) - 1)) / 60 + VALUE(SUBSTITUTE(MID(G4, FIND("'", G4) + 1, LEN(G4) - FIND("'", G4) - 1), "'", "")) / 3600), G4)</f>
        <v>107717.5575</v>
      </c>
      <c r="J4" s="1">
        <f>IF(COUNTIF(F4:F4, "*DMS*") &gt; 0,   (INT(MID(H4, 1, FIND("°", H4) - 1)) + INT(MID(H4, FIND("°", H4) + 1, FIND("'", H4) - FIND("°", H4) - 1)) / 60 + VALUE(SUBSTITUTE(MID(H4, FIND("'", H4) + 1, LEN(H4) - FIND("'", H4) - 1), "'", "")) / 3600), H4)</f>
        <v>2616773.8267999999</v>
      </c>
      <c r="K4" s="1" t="s">
        <v>189</v>
      </c>
      <c r="L4" s="66" t="s">
        <v>283</v>
      </c>
      <c r="M4" s="185" t="s">
        <v>361</v>
      </c>
      <c r="N4" s="1">
        <v>0.3904629</v>
      </c>
      <c r="O4" s="66"/>
      <c r="P4" s="1" t="s">
        <v>362</v>
      </c>
      <c r="Q4" s="1">
        <v>2</v>
      </c>
      <c r="R4" s="7" t="s">
        <v>190</v>
      </c>
      <c r="S4" s="7">
        <v>10</v>
      </c>
      <c r="T4" s="13" t="s">
        <v>287</v>
      </c>
      <c r="W4" s="12">
        <f t="shared" ref="W4:W5" si="0">Z4*AA4/X4</f>
        <v>62.137621558655376</v>
      </c>
      <c r="X4" s="8">
        <f t="shared" ref="X4:X12" si="1">1-Y4</f>
        <v>0.65600000000000003</v>
      </c>
      <c r="Y4" s="95">
        <v>0.34399999999999997</v>
      </c>
      <c r="Z4" s="12">
        <v>33.03</v>
      </c>
      <c r="AA4" s="70">
        <v>1.2340986903565827</v>
      </c>
      <c r="AB4" s="12">
        <v>2.0763741704931702</v>
      </c>
      <c r="AC4" s="11">
        <f t="shared" ref="AC4:AC5" si="2">AB4*10</f>
        <v>20.763741704931704</v>
      </c>
      <c r="AD4" s="12">
        <f t="shared" ref="AD4:AD5" si="3">S4*AA4*AC4</f>
        <v>256.24506444958575</v>
      </c>
      <c r="AE4" s="12">
        <f t="shared" ref="AE4:AE5" si="4">AD4</f>
        <v>256.24506444958575</v>
      </c>
      <c r="AF4" s="12">
        <f>AE4/1000000*100000000</f>
        <v>25624.506444958573</v>
      </c>
      <c r="AG4" s="12">
        <f>AF4*N4</f>
        <v>10005.419097567215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70">
        <v>50.2</v>
      </c>
      <c r="AT4" s="81">
        <v>184</v>
      </c>
      <c r="AU4" s="70">
        <v>32.299999999999997</v>
      </c>
      <c r="AV4" s="9">
        <v>8.75</v>
      </c>
      <c r="AW4" s="70">
        <v>5.243771550031938</v>
      </c>
      <c r="AX4" s="70">
        <v>0.11285211471965599</v>
      </c>
      <c r="AY4" s="109">
        <v>0.18426600008002408</v>
      </c>
      <c r="AZ4" s="95">
        <v>9.5220000000000002</v>
      </c>
      <c r="BA4" s="103">
        <v>13.9</v>
      </c>
      <c r="BB4" s="7" t="s">
        <v>191</v>
      </c>
      <c r="BC4" s="72" t="s">
        <v>192</v>
      </c>
      <c r="BD4" s="72">
        <v>2</v>
      </c>
      <c r="BE4" s="70">
        <v>8.6499999999999994E-2</v>
      </c>
      <c r="BF4" s="70">
        <v>0.25900000000000001</v>
      </c>
      <c r="BG4" s="16">
        <v>30</v>
      </c>
      <c r="BH4" s="16">
        <v>32</v>
      </c>
      <c r="BI4" s="14">
        <f t="shared" ref="BI4:BJ5" si="5">BE4*BG4%</f>
        <v>2.5949999999999997E-2</v>
      </c>
      <c r="BJ4" s="14">
        <f t="shared" si="5"/>
        <v>8.2880000000000009E-2</v>
      </c>
      <c r="BK4" s="7">
        <v>0.01</v>
      </c>
      <c r="BL4" s="123">
        <v>42</v>
      </c>
      <c r="BN4" s="14">
        <f>(BI4+BJ4)/BK4/1000*10000</f>
        <v>108.83</v>
      </c>
      <c r="BO4" s="7">
        <f>BN4*N4</f>
        <v>42.494077406999999</v>
      </c>
    </row>
    <row r="5" spans="1:75" ht="17" x14ac:dyDescent="0.35">
      <c r="A5" s="182" t="s">
        <v>364</v>
      </c>
      <c r="B5" s="1" t="s">
        <v>188</v>
      </c>
      <c r="C5" s="66" t="s">
        <v>286</v>
      </c>
      <c r="D5" s="1">
        <v>20230221</v>
      </c>
      <c r="E5" s="183">
        <v>1000</v>
      </c>
      <c r="F5" s="1" t="s">
        <v>281</v>
      </c>
      <c r="G5" s="5">
        <v>107717.5575</v>
      </c>
      <c r="H5" s="5">
        <v>2616773.8267999999</v>
      </c>
      <c r="I5" s="1">
        <f>IF(COUNTIF(F5:F5, "*DMS*") &gt; 0,   (INT(MID(G5, 1, FIND("°", G5) - 1)) + INT(MID(G5, FIND("°", G5) + 1, FIND("'", G5) - FIND("°", G5) - 1)) / 60 + VALUE(SUBSTITUTE(MID(G5, FIND("'", G5) + 1, LEN(G5) - FIND("'", G5) - 1), "'", "")) / 3600), G5)</f>
        <v>107717.5575</v>
      </c>
      <c r="J5" s="1">
        <f>IF(COUNTIF(F5:F5, "*DMS*") &gt; 0,   (INT(MID(H5, 1, FIND("°", H5) - 1)) + INT(MID(H5, FIND("°", H5) + 1, FIND("'", H5) - FIND("°", H5) - 1)) / 60 + VALUE(SUBSTITUTE(MID(H5, FIND("'", H5) + 1, LEN(H5) - FIND("'", H5) - 1), "'", "")) / 3600), H5)</f>
        <v>2616773.8267999999</v>
      </c>
      <c r="K5" s="1" t="s">
        <v>189</v>
      </c>
      <c r="L5" s="66" t="s">
        <v>283</v>
      </c>
      <c r="M5" s="185" t="s">
        <v>361</v>
      </c>
      <c r="N5" s="1">
        <v>0.3904629</v>
      </c>
      <c r="O5" s="66"/>
      <c r="P5" s="1" t="s">
        <v>362</v>
      </c>
      <c r="Q5" s="1">
        <v>3</v>
      </c>
      <c r="R5" s="83" t="s">
        <v>190</v>
      </c>
      <c r="S5" s="7">
        <v>10</v>
      </c>
      <c r="T5" s="7" t="s">
        <v>191</v>
      </c>
      <c r="W5" s="12">
        <f t="shared" si="0"/>
        <v>64.684454942947724</v>
      </c>
      <c r="X5" s="8">
        <f t="shared" si="1"/>
        <v>0.69685996072253298</v>
      </c>
      <c r="Y5" s="95">
        <v>0.30314003927746702</v>
      </c>
      <c r="Z5" s="12">
        <v>33.03</v>
      </c>
      <c r="AA5" s="70">
        <v>1.3646989624856496</v>
      </c>
      <c r="AB5" s="12">
        <v>2.1712231298344302</v>
      </c>
      <c r="AC5" s="11">
        <f t="shared" si="2"/>
        <v>21.712231298344303</v>
      </c>
      <c r="AD5" s="12">
        <f t="shared" si="3"/>
        <v>296.30659526098918</v>
      </c>
      <c r="AE5" s="12">
        <f t="shared" si="4"/>
        <v>296.30659526098918</v>
      </c>
      <c r="AF5" s="12">
        <f>AE5/1000000*100000000</f>
        <v>29630.65952609892</v>
      </c>
      <c r="AG5" s="12">
        <f>AF5*N5</f>
        <v>11569.673247473211</v>
      </c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70">
        <v>50.6</v>
      </c>
      <c r="AT5" s="81">
        <v>215</v>
      </c>
      <c r="AU5" s="70">
        <v>32.6</v>
      </c>
      <c r="AV5" s="9">
        <v>6.95</v>
      </c>
      <c r="AW5" s="70">
        <v>5.9248445047058329</v>
      </c>
      <c r="AX5" s="70">
        <v>7.2547788034064559E-2</v>
      </c>
      <c r="AY5" s="109">
        <v>0.45803262877034562</v>
      </c>
      <c r="AZ5" s="95">
        <v>9.4450000000000003</v>
      </c>
      <c r="BA5" s="103">
        <v>13.8</v>
      </c>
      <c r="BB5" s="7" t="s">
        <v>191</v>
      </c>
      <c r="BC5" s="72" t="s">
        <v>192</v>
      </c>
      <c r="BD5" s="72">
        <v>3</v>
      </c>
      <c r="BE5" s="70">
        <v>0.10639999999999999</v>
      </c>
      <c r="BF5" s="70">
        <v>0.15540000000000001</v>
      </c>
      <c r="BG5" s="16">
        <v>35</v>
      </c>
      <c r="BH5" s="16">
        <v>35</v>
      </c>
      <c r="BI5" s="14">
        <f>BE5*BG5%</f>
        <v>3.7239999999999995E-2</v>
      </c>
      <c r="BJ5" s="14">
        <f t="shared" si="5"/>
        <v>5.4390000000000001E-2</v>
      </c>
      <c r="BK5" s="7">
        <v>0.01</v>
      </c>
      <c r="BL5" s="123">
        <v>60</v>
      </c>
      <c r="BM5" s="14">
        <f>IF(OR(ISBLANK(BL5), ISBLANK(BK5)), NA(), BL5/BK5)</f>
        <v>6000</v>
      </c>
      <c r="BN5" s="14">
        <f t="shared" ref="BN5" si="6">(BI5+BJ5)/BK5/1000*10000</f>
        <v>91.63</v>
      </c>
      <c r="BO5" s="7">
        <f>BN5*N5</f>
        <v>35.778115526999997</v>
      </c>
    </row>
    <row r="6" spans="1:75" ht="17" x14ac:dyDescent="0.35">
      <c r="A6" s="182" t="s">
        <v>364</v>
      </c>
      <c r="B6" s="1" t="s">
        <v>188</v>
      </c>
      <c r="C6" s="66" t="s">
        <v>286</v>
      </c>
      <c r="D6" s="1">
        <v>20230221</v>
      </c>
      <c r="E6" s="183">
        <v>1000</v>
      </c>
      <c r="F6" s="1" t="s">
        <v>281</v>
      </c>
      <c r="G6" s="5">
        <v>107717.5575</v>
      </c>
      <c r="H6" s="5">
        <v>2616773.8267999999</v>
      </c>
      <c r="I6" s="1">
        <f>IF(COUNTIF(F6:F6, "*DMS*") &gt; 0,   (INT(MID(G6, 1, FIND("°", G6) - 1)) + INT(MID(G6, FIND("°", G6) + 1, FIND("'", G6) - FIND("°", G6) - 1)) / 60 + VALUE(SUBSTITUTE(MID(G6, FIND("'", G6) + 1, LEN(G6) - FIND("'", G6) - 1), "'", "")) / 3600), G6)</f>
        <v>107717.5575</v>
      </c>
      <c r="J6" s="1">
        <f>IF(COUNTIF(F6:F6, "*DMS*") &gt; 0,   (INT(MID(H6, 1, FIND("°", H6) - 1)) + INT(MID(H6, FIND("°", H6) + 1, FIND("'", H6) - FIND("°", H6) - 1)) / 60 + VALUE(SUBSTITUTE(MID(H6, FIND("'", H6) + 1, LEN(H6) - FIND("'", H6) - 1), "'", "")) / 3600), H6)</f>
        <v>2616773.8267999999</v>
      </c>
      <c r="K6" s="1" t="s">
        <v>189</v>
      </c>
      <c r="L6" s="66" t="s">
        <v>283</v>
      </c>
      <c r="M6" s="185" t="s">
        <v>361</v>
      </c>
      <c r="N6" s="1">
        <v>0.3904629</v>
      </c>
      <c r="O6" s="66"/>
      <c r="P6" s="186" t="s">
        <v>362</v>
      </c>
      <c r="Q6" s="186">
        <v>4</v>
      </c>
      <c r="R6" s="151"/>
      <c r="S6" s="150"/>
      <c r="T6" s="150" t="s">
        <v>191</v>
      </c>
      <c r="U6" s="150"/>
      <c r="V6" s="150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3">
        <v>50.7</v>
      </c>
      <c r="AT6" s="154">
        <v>218</v>
      </c>
      <c r="AU6" s="153">
        <v>32.6</v>
      </c>
      <c r="AV6" s="152"/>
      <c r="AW6" s="152"/>
      <c r="AX6" s="152"/>
      <c r="AY6" s="152"/>
      <c r="AZ6" s="152"/>
      <c r="BA6" s="155">
        <v>13.9</v>
      </c>
      <c r="BC6" s="72"/>
      <c r="BD6" s="72"/>
      <c r="BE6" s="7"/>
      <c r="BF6" s="82"/>
      <c r="BG6" s="16"/>
      <c r="BH6" s="12"/>
      <c r="BO6" s="7"/>
    </row>
    <row r="7" spans="1:75" ht="17.5" thickBot="1" x14ac:dyDescent="0.4">
      <c r="A7" s="182" t="s">
        <v>364</v>
      </c>
      <c r="B7" s="1" t="s">
        <v>188</v>
      </c>
      <c r="C7" s="66" t="s">
        <v>286</v>
      </c>
      <c r="D7" s="1">
        <v>20230221</v>
      </c>
      <c r="E7" s="183">
        <v>1000</v>
      </c>
      <c r="F7" s="1" t="s">
        <v>281</v>
      </c>
      <c r="G7" s="5">
        <v>107717.5575</v>
      </c>
      <c r="H7" s="5">
        <v>2616773.8267999999</v>
      </c>
      <c r="I7" s="1">
        <f>IF(COUNTIF(F7:F7, "*DMS*") &gt; 0,   (INT(MID(G7, 1, FIND("°", G7) - 1)) + INT(MID(G7, FIND("°", G7) + 1, FIND("'", G7) - FIND("°", G7) - 1)) / 60 + VALUE(SUBSTITUTE(MID(G7, FIND("'", G7) + 1, LEN(G7) - FIND("'", G7) - 1), "'", "")) / 3600), G7)</f>
        <v>107717.5575</v>
      </c>
      <c r="J7" s="1">
        <f>IF(COUNTIF(F7:F7, "*DMS*") &gt; 0,   (INT(MID(H7, 1, FIND("°", H7) - 1)) + INT(MID(H7, FIND("°", H7) + 1, FIND("'", H7) - FIND("°", H7) - 1)) / 60 + VALUE(SUBSTITUTE(MID(H7, FIND("'", H7) + 1, LEN(H7) - FIND("'", H7) - 1), "'", "")) / 3600), H7)</f>
        <v>2616773.8267999999</v>
      </c>
      <c r="K7" s="1" t="s">
        <v>189</v>
      </c>
      <c r="L7" s="66" t="s">
        <v>283</v>
      </c>
      <c r="M7" s="185" t="s">
        <v>361</v>
      </c>
      <c r="N7" s="1">
        <v>0.3904629</v>
      </c>
      <c r="O7" s="66"/>
      <c r="P7" s="186" t="s">
        <v>362</v>
      </c>
      <c r="Q7" s="186">
        <v>5</v>
      </c>
      <c r="R7" s="157"/>
      <c r="S7" s="156"/>
      <c r="T7" s="156" t="s">
        <v>191</v>
      </c>
      <c r="U7" s="156"/>
      <c r="V7" s="156"/>
      <c r="W7" s="158"/>
      <c r="X7" s="158"/>
      <c r="Y7" s="159"/>
      <c r="Z7" s="159"/>
      <c r="AA7" s="159"/>
      <c r="AB7" s="159"/>
      <c r="AC7" s="159"/>
      <c r="AD7" s="159"/>
      <c r="AE7" s="158"/>
      <c r="AF7" s="158"/>
      <c r="AG7" s="158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60">
        <v>50.9</v>
      </c>
      <c r="AT7" s="161">
        <v>198</v>
      </c>
      <c r="AU7" s="160">
        <v>32.5</v>
      </c>
      <c r="AV7" s="158"/>
      <c r="AW7" s="158"/>
      <c r="AX7" s="158"/>
      <c r="AY7" s="158"/>
      <c r="AZ7" s="158"/>
      <c r="BA7" s="162">
        <v>13.9</v>
      </c>
      <c r="BB7" s="91"/>
      <c r="BC7" s="112"/>
      <c r="BD7" s="112"/>
      <c r="BE7" s="91"/>
      <c r="BF7" s="115"/>
      <c r="BG7" s="116"/>
      <c r="BH7" s="97"/>
      <c r="BI7" s="117"/>
      <c r="BJ7" s="117"/>
      <c r="BK7" s="91"/>
      <c r="BL7" s="91"/>
      <c r="BM7" s="117"/>
      <c r="BN7" s="117"/>
      <c r="BO7" s="91"/>
      <c r="BP7" s="91"/>
      <c r="BQ7" s="91"/>
      <c r="BR7" s="91"/>
      <c r="BS7" s="91"/>
      <c r="BT7" s="91"/>
      <c r="BU7" s="91"/>
      <c r="BV7" s="91"/>
      <c r="BW7" s="91"/>
    </row>
    <row r="8" spans="1:75" ht="17" x14ac:dyDescent="0.35">
      <c r="A8" s="182" t="s">
        <v>364</v>
      </c>
      <c r="B8" s="1" t="s">
        <v>188</v>
      </c>
      <c r="C8" s="66" t="s">
        <v>286</v>
      </c>
      <c r="D8" s="1">
        <v>20230221</v>
      </c>
      <c r="E8" s="5">
        <v>1500</v>
      </c>
      <c r="F8" s="1" t="s">
        <v>281</v>
      </c>
      <c r="G8" s="5">
        <v>107833.77069999999</v>
      </c>
      <c r="H8" s="5">
        <v>2616426.8528999998</v>
      </c>
      <c r="I8" s="1">
        <f t="shared" ref="I8:I15" si="7">IF(COUNTIF(F8:F8, "*DMS*") &gt; 0,   (INT(MID(G8, 1, FIND("°", G8) - 1)) + INT(MID(G8, FIND("°", G8) + 1, FIND("'", G8) - FIND("°", G8) - 1)) / 60 + VALUE(SUBSTITUTE(MID(G8, FIND("'", G8) + 1, LEN(G8) - FIND("'", G8) - 1), "'", "")) / 3600), G8)</f>
        <v>107833.77069999999</v>
      </c>
      <c r="J8" s="1">
        <f t="shared" ref="J8:J15" si="8">IF(COUNTIF(F8:F8, "*DMS*") &gt; 0,   (INT(MID(H8, 1, FIND("°", H8) - 1)) + INT(MID(H8, FIND("°", H8) + 1, FIND("'", H8) - FIND("°", H8) - 1)) / 60 + VALUE(SUBSTITUTE(MID(H8, FIND("'", H8) + 1, LEN(H8) - FIND("'", H8) - 1), "'", "")) / 3600), H8)</f>
        <v>2616426.8528999998</v>
      </c>
      <c r="K8" s="1" t="s">
        <v>189</v>
      </c>
      <c r="L8" s="66" t="s">
        <v>284</v>
      </c>
      <c r="M8" s="185" t="s">
        <v>361</v>
      </c>
      <c r="N8" s="1">
        <v>5.8167099999999996</v>
      </c>
      <c r="O8" s="66"/>
      <c r="P8" s="1" t="s">
        <v>363</v>
      </c>
      <c r="Q8" s="1">
        <v>1</v>
      </c>
      <c r="R8" s="83" t="s">
        <v>190</v>
      </c>
      <c r="S8" s="7">
        <v>10</v>
      </c>
      <c r="T8" s="7" t="s">
        <v>193</v>
      </c>
      <c r="W8" s="12">
        <f t="shared" ref="W8:W12" si="9">Z8*AA8/X8</f>
        <v>69.988859448431384</v>
      </c>
      <c r="X8" s="8">
        <f t="shared" si="1"/>
        <v>0.55486179510516498</v>
      </c>
      <c r="Y8" s="95">
        <v>0.44513820489483502</v>
      </c>
      <c r="Z8" s="7">
        <v>33.03</v>
      </c>
      <c r="AA8" s="70">
        <v>1.1757234087471911</v>
      </c>
      <c r="AB8" s="70">
        <v>1.7507598556567658</v>
      </c>
      <c r="AC8" s="12">
        <f>AB8*10</f>
        <v>17.507598556567658</v>
      </c>
      <c r="AD8" s="12">
        <f t="shared" ref="AD8:AD13" si="10">S8*AA8*AC8</f>
        <v>205.84093453905129</v>
      </c>
      <c r="AE8" s="12">
        <f>AD8+AD9</f>
        <v>303.17351064393176</v>
      </c>
      <c r="AF8" s="12">
        <f t="shared" ref="AF8:AF12" si="11">AE8/1000000*100000000</f>
        <v>30317.351064393177</v>
      </c>
      <c r="AG8" s="12">
        <f>AF8*N8</f>
        <v>176347.23910976644</v>
      </c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102">
        <v>50.6</v>
      </c>
      <c r="AT8" s="103">
        <v>208</v>
      </c>
      <c r="AU8" s="70">
        <v>32.6</v>
      </c>
      <c r="AV8" s="9">
        <v>10.1</v>
      </c>
      <c r="AW8" s="70">
        <v>4.2483572316624034</v>
      </c>
      <c r="AX8" s="70">
        <v>8.0608653371182851E-2</v>
      </c>
      <c r="AY8" s="110">
        <v>0.39485571445719447</v>
      </c>
      <c r="AZ8" s="95">
        <v>9.4580000000000002</v>
      </c>
      <c r="BA8" s="103">
        <v>14.6</v>
      </c>
      <c r="BC8" s="72"/>
      <c r="BD8" s="72"/>
      <c r="BE8"/>
      <c r="BF8"/>
      <c r="BG8" s="16"/>
      <c r="BH8" s="16"/>
      <c r="BL8"/>
      <c r="BM8"/>
      <c r="BO8" s="7"/>
    </row>
    <row r="9" spans="1:75" ht="17" x14ac:dyDescent="0.35">
      <c r="A9" s="182" t="s">
        <v>364</v>
      </c>
      <c r="B9" s="22" t="s">
        <v>188</v>
      </c>
      <c r="C9" s="138" t="s">
        <v>286</v>
      </c>
      <c r="D9" s="22">
        <v>20230221</v>
      </c>
      <c r="E9" s="27">
        <v>1500</v>
      </c>
      <c r="F9" s="1" t="s">
        <v>281</v>
      </c>
      <c r="G9" s="27">
        <v>107833.77069999999</v>
      </c>
      <c r="H9" s="27">
        <v>2616426.8528999998</v>
      </c>
      <c r="I9" s="1">
        <f t="shared" si="7"/>
        <v>107833.77069999999</v>
      </c>
      <c r="J9" s="1">
        <f t="shared" si="8"/>
        <v>2616426.8528999998</v>
      </c>
      <c r="K9" s="22" t="s">
        <v>189</v>
      </c>
      <c r="L9" s="138" t="s">
        <v>285</v>
      </c>
      <c r="M9" s="185" t="s">
        <v>361</v>
      </c>
      <c r="N9" s="22">
        <v>5.8167099999999996</v>
      </c>
      <c r="O9" s="138"/>
      <c r="P9" s="22" t="s">
        <v>363</v>
      </c>
      <c r="Q9" s="22">
        <v>1</v>
      </c>
      <c r="R9" s="93" t="s">
        <v>194</v>
      </c>
      <c r="S9" s="92">
        <v>10</v>
      </c>
      <c r="T9" s="92" t="s">
        <v>193</v>
      </c>
      <c r="W9" s="98">
        <f t="shared" si="9"/>
        <v>70.905679028991614</v>
      </c>
      <c r="X9" s="99">
        <f>1-Y9</f>
        <v>0.65816591590495099</v>
      </c>
      <c r="Y9" s="100">
        <v>0.34183408409504901</v>
      </c>
      <c r="Z9" s="92">
        <v>33.03</v>
      </c>
      <c r="AA9" s="101">
        <v>1.4128883191334769</v>
      </c>
      <c r="AB9" s="101">
        <v>0.68889079757255323</v>
      </c>
      <c r="AC9" s="98">
        <f>AB9*10</f>
        <v>6.888907975725532</v>
      </c>
      <c r="AD9" s="98">
        <f t="shared" si="10"/>
        <v>97.332576104880502</v>
      </c>
      <c r="AF9" s="12"/>
      <c r="AS9" s="104"/>
      <c r="AT9" s="105"/>
      <c r="AU9" s="101"/>
      <c r="AV9" s="94"/>
      <c r="AW9" s="101"/>
      <c r="AX9" s="101"/>
      <c r="AY9" s="111"/>
      <c r="AZ9" s="100"/>
      <c r="BA9" s="105"/>
      <c r="BB9" s="92"/>
      <c r="BC9" s="113"/>
      <c r="BD9" s="113"/>
      <c r="BE9" s="101"/>
      <c r="BF9" s="101"/>
      <c r="BG9" s="118"/>
      <c r="BH9" s="118"/>
      <c r="BI9" s="119"/>
      <c r="BJ9" s="119"/>
      <c r="BK9" s="92"/>
      <c r="BL9" s="124"/>
      <c r="BM9" s="124"/>
      <c r="BO9" s="7"/>
    </row>
    <row r="10" spans="1:75" ht="17" x14ac:dyDescent="0.35">
      <c r="A10" s="182" t="s">
        <v>364</v>
      </c>
      <c r="B10" s="1" t="s">
        <v>188</v>
      </c>
      <c r="C10" s="66" t="s">
        <v>286</v>
      </c>
      <c r="D10" s="1">
        <v>20230221</v>
      </c>
      <c r="E10" s="5">
        <v>1500</v>
      </c>
      <c r="F10" s="1" t="s">
        <v>281</v>
      </c>
      <c r="G10" s="5">
        <v>107833.77069999999</v>
      </c>
      <c r="H10" s="5">
        <v>2616426.8528999998</v>
      </c>
      <c r="I10" s="1">
        <f t="shared" si="7"/>
        <v>107833.77069999999</v>
      </c>
      <c r="J10" s="1">
        <f t="shared" si="8"/>
        <v>2616426.8528999998</v>
      </c>
      <c r="K10" s="1" t="s">
        <v>189</v>
      </c>
      <c r="L10" s="66" t="s">
        <v>285</v>
      </c>
      <c r="M10" s="185" t="s">
        <v>361</v>
      </c>
      <c r="N10" s="1">
        <v>5.8167099999999996</v>
      </c>
      <c r="O10" s="66"/>
      <c r="P10" s="1" t="s">
        <v>363</v>
      </c>
      <c r="Q10" s="1">
        <v>2</v>
      </c>
      <c r="R10" s="83" t="s">
        <v>190</v>
      </c>
      <c r="S10" s="7">
        <v>10</v>
      </c>
      <c r="T10" s="7" t="s">
        <v>193</v>
      </c>
      <c r="W10" s="12">
        <f t="shared" si="9"/>
        <v>65.959897981090933</v>
      </c>
      <c r="X10" s="8">
        <f t="shared" si="1"/>
        <v>0.54938118514844292</v>
      </c>
      <c r="Y10" s="95">
        <v>0.45061881485155703</v>
      </c>
      <c r="Z10" s="7">
        <v>33.03</v>
      </c>
      <c r="AA10" s="70">
        <v>1.0970973940394224</v>
      </c>
      <c r="AB10" s="70">
        <v>1.7014295807632029</v>
      </c>
      <c r="AC10" s="12">
        <f t="shared" ref="AC10:AC12" si="12">AB10*10</f>
        <v>17.014295807632031</v>
      </c>
      <c r="AD10" s="12">
        <f t="shared" si="10"/>
        <v>186.66339591968972</v>
      </c>
      <c r="AE10" s="12">
        <f>AD10+AD11</f>
        <v>345.88328855429671</v>
      </c>
      <c r="AF10" s="12">
        <f>AE10/1000000*100000000</f>
        <v>34588.328855429674</v>
      </c>
      <c r="AG10" s="12">
        <f>AF10*N10</f>
        <v>201190.27833666632</v>
      </c>
      <c r="AS10" s="102">
        <v>51.1</v>
      </c>
      <c r="AT10" s="103">
        <v>219</v>
      </c>
      <c r="AU10" s="70">
        <v>32.700000000000003</v>
      </c>
      <c r="AV10" s="9">
        <v>4.09</v>
      </c>
      <c r="AW10" s="70">
        <v>4.9032350726949918</v>
      </c>
      <c r="AX10" s="70">
        <v>4.8365192022709703E-2</v>
      </c>
      <c r="AY10" s="110">
        <v>0.34220828586290186</v>
      </c>
      <c r="AZ10" s="95">
        <v>9.7430000000000003</v>
      </c>
      <c r="BA10" s="103">
        <v>14.6</v>
      </c>
      <c r="BC10" s="72"/>
      <c r="BD10" s="72"/>
      <c r="BE10"/>
      <c r="BF10"/>
      <c r="BG10" s="16"/>
      <c r="BH10" s="16"/>
      <c r="BL10"/>
      <c r="BM10"/>
      <c r="BO10" s="7"/>
    </row>
    <row r="11" spans="1:75" ht="17" x14ac:dyDescent="0.35">
      <c r="A11" s="182" t="s">
        <v>364</v>
      </c>
      <c r="B11" s="22" t="s">
        <v>188</v>
      </c>
      <c r="C11" s="138" t="s">
        <v>286</v>
      </c>
      <c r="D11" s="22">
        <v>20230221</v>
      </c>
      <c r="E11" s="27">
        <v>1500</v>
      </c>
      <c r="F11" s="1" t="s">
        <v>281</v>
      </c>
      <c r="G11" s="27">
        <v>107833.77069999999</v>
      </c>
      <c r="H11" s="27">
        <v>2616426.8528999998</v>
      </c>
      <c r="I11" s="1">
        <f t="shared" si="7"/>
        <v>107833.77069999999</v>
      </c>
      <c r="J11" s="1">
        <f t="shared" si="8"/>
        <v>2616426.8528999998</v>
      </c>
      <c r="K11" s="22" t="s">
        <v>189</v>
      </c>
      <c r="L11" s="138" t="s">
        <v>285</v>
      </c>
      <c r="M11" s="185" t="s">
        <v>361</v>
      </c>
      <c r="N11" s="22">
        <v>5.8167099999999996</v>
      </c>
      <c r="O11" s="138"/>
      <c r="P11" s="22" t="s">
        <v>363</v>
      </c>
      <c r="Q11" s="22">
        <v>2</v>
      </c>
      <c r="R11" s="93" t="s">
        <v>194</v>
      </c>
      <c r="S11" s="92">
        <v>10</v>
      </c>
      <c r="T11" s="92" t="s">
        <v>193</v>
      </c>
      <c r="W11" s="98">
        <f t="shared" si="9"/>
        <v>63.324611671613759</v>
      </c>
      <c r="X11" s="99">
        <f>1-Y11</f>
        <v>0.61349837049079792</v>
      </c>
      <c r="Y11" s="100">
        <v>0.38650162950920203</v>
      </c>
      <c r="Z11" s="92">
        <v>33.03</v>
      </c>
      <c r="AA11" s="101">
        <v>1.1761897085224826</v>
      </c>
      <c r="AB11" s="101">
        <v>1.3536922783877898</v>
      </c>
      <c r="AC11" s="98">
        <f>AB11*10</f>
        <v>13.536922783877898</v>
      </c>
      <c r="AD11" s="98">
        <f t="shared" si="10"/>
        <v>159.21989263460699</v>
      </c>
      <c r="AF11" s="12"/>
      <c r="AS11" s="104"/>
      <c r="AT11" s="105"/>
      <c r="AU11" s="101"/>
      <c r="AV11" s="94"/>
      <c r="AW11" s="101"/>
      <c r="AX11" s="101"/>
      <c r="AY11" s="111"/>
      <c r="AZ11" s="100"/>
      <c r="BA11" s="105"/>
      <c r="BB11" s="92"/>
      <c r="BC11" s="113"/>
      <c r="BD11" s="113"/>
      <c r="BE11" s="101"/>
      <c r="BF11" s="101"/>
      <c r="BG11" s="118"/>
      <c r="BH11" s="118"/>
      <c r="BI11" s="119"/>
      <c r="BJ11" s="119"/>
      <c r="BK11" s="92"/>
      <c r="BL11" s="124"/>
      <c r="BM11" s="124"/>
      <c r="BO11" s="7"/>
    </row>
    <row r="12" spans="1:75" ht="17" x14ac:dyDescent="0.35">
      <c r="A12" s="182" t="s">
        <v>364</v>
      </c>
      <c r="B12" s="1" t="s">
        <v>188</v>
      </c>
      <c r="C12" s="66" t="s">
        <v>286</v>
      </c>
      <c r="D12" s="1">
        <v>20230221</v>
      </c>
      <c r="E12" s="5">
        <v>1500</v>
      </c>
      <c r="F12" s="1" t="s">
        <v>281</v>
      </c>
      <c r="G12" s="5">
        <v>107833.77069999999</v>
      </c>
      <c r="H12" s="5">
        <v>2616426.8528999998</v>
      </c>
      <c r="I12" s="1">
        <f t="shared" si="7"/>
        <v>107833.77069999999</v>
      </c>
      <c r="J12" s="1">
        <f t="shared" si="8"/>
        <v>2616426.8528999998</v>
      </c>
      <c r="K12" s="1" t="s">
        <v>189</v>
      </c>
      <c r="L12" s="66" t="s">
        <v>285</v>
      </c>
      <c r="M12" s="185" t="s">
        <v>361</v>
      </c>
      <c r="N12" s="1">
        <v>5.8167099999999996</v>
      </c>
      <c r="O12" s="66"/>
      <c r="P12" s="1" t="s">
        <v>363</v>
      </c>
      <c r="Q12" s="1">
        <v>3</v>
      </c>
      <c r="R12" s="83" t="s">
        <v>190</v>
      </c>
      <c r="S12" s="7">
        <v>10</v>
      </c>
      <c r="T12" s="7" t="s">
        <v>193</v>
      </c>
      <c r="W12" s="12">
        <f t="shared" si="9"/>
        <v>69.03924644256962</v>
      </c>
      <c r="X12" s="8">
        <f t="shared" si="1"/>
        <v>0.57270512575425592</v>
      </c>
      <c r="Y12" s="95">
        <v>0.42729487424574403</v>
      </c>
      <c r="Z12" s="7">
        <v>33.03</v>
      </c>
      <c r="AA12" s="70">
        <v>1.1970672211889464</v>
      </c>
      <c r="AB12" s="70">
        <v>2.3909173093222118</v>
      </c>
      <c r="AC12" s="12">
        <f t="shared" si="12"/>
        <v>23.909173093222119</v>
      </c>
      <c r="AD12" s="12">
        <f t="shared" si="10"/>
        <v>286.20887395628927</v>
      </c>
      <c r="AE12" s="12">
        <f>AD12+AD13</f>
        <v>537.1332553146533</v>
      </c>
      <c r="AF12" s="12">
        <f t="shared" si="11"/>
        <v>53713.325531465329</v>
      </c>
      <c r="AG12" s="12">
        <f>AF12*N12</f>
        <v>312434.83775212965</v>
      </c>
      <c r="AS12" s="102">
        <v>50.8</v>
      </c>
      <c r="AT12" s="103">
        <v>229</v>
      </c>
      <c r="AU12" s="70">
        <v>32.700000000000003</v>
      </c>
      <c r="AV12" s="9">
        <v>6.68</v>
      </c>
      <c r="AW12" s="70">
        <v>4.2745523453037055</v>
      </c>
      <c r="AX12" s="70">
        <v>3.224346134847314E-2</v>
      </c>
      <c r="AY12" s="110">
        <v>0.3790614858789067</v>
      </c>
      <c r="AZ12" s="95">
        <v>9.4730000000000008</v>
      </c>
      <c r="BA12" s="103">
        <v>14.6</v>
      </c>
      <c r="BC12" s="72"/>
      <c r="BD12" s="72"/>
      <c r="BE12"/>
      <c r="BF12"/>
      <c r="BG12" s="16"/>
      <c r="BH12" s="16"/>
      <c r="BL12"/>
      <c r="BM12"/>
      <c r="BO12" s="7"/>
    </row>
    <row r="13" spans="1:75" ht="17" x14ac:dyDescent="0.35">
      <c r="A13" s="182" t="s">
        <v>364</v>
      </c>
      <c r="B13" s="22" t="s">
        <v>188</v>
      </c>
      <c r="C13" s="138" t="s">
        <v>286</v>
      </c>
      <c r="D13" s="22">
        <v>20230221</v>
      </c>
      <c r="E13" s="27">
        <v>1500</v>
      </c>
      <c r="F13" s="1" t="s">
        <v>281</v>
      </c>
      <c r="G13" s="27">
        <v>107833.77069999999</v>
      </c>
      <c r="H13" s="27">
        <v>2616426.8528999998</v>
      </c>
      <c r="I13" s="1">
        <f t="shared" si="7"/>
        <v>107833.77069999999</v>
      </c>
      <c r="J13" s="1">
        <f t="shared" si="8"/>
        <v>2616426.8528999998</v>
      </c>
      <c r="K13" s="22" t="s">
        <v>189</v>
      </c>
      <c r="L13" s="138" t="s">
        <v>285</v>
      </c>
      <c r="M13" s="185" t="s">
        <v>361</v>
      </c>
      <c r="N13" s="22">
        <v>5.8167099999999996</v>
      </c>
      <c r="O13" s="138"/>
      <c r="P13" s="22" t="s">
        <v>363</v>
      </c>
      <c r="Q13" s="22">
        <v>3</v>
      </c>
      <c r="R13" s="93" t="s">
        <v>194</v>
      </c>
      <c r="S13" s="92">
        <v>10</v>
      </c>
      <c r="T13" s="92" t="s">
        <v>193</v>
      </c>
      <c r="W13" s="98">
        <f>Z13*AA13/X13</f>
        <v>77.376619507150622</v>
      </c>
      <c r="X13" s="99">
        <f>1-Y13</f>
        <v>0.60980131465944398</v>
      </c>
      <c r="Y13" s="100">
        <v>0.39019868534055602</v>
      </c>
      <c r="Z13" s="92">
        <v>33.03</v>
      </c>
      <c r="AA13" s="101">
        <v>1.4285305570500764</v>
      </c>
      <c r="AB13" s="101">
        <v>1.7565209236862545</v>
      </c>
      <c r="AC13" s="98">
        <f>AB13*10</f>
        <v>17.565209236862543</v>
      </c>
      <c r="AD13" s="98">
        <f t="shared" si="10"/>
        <v>250.92438135836397</v>
      </c>
      <c r="AF13" s="12"/>
      <c r="AS13" s="104"/>
      <c r="AT13" s="105"/>
      <c r="AU13" s="101"/>
      <c r="AV13" s="94"/>
      <c r="AW13" s="101"/>
      <c r="AX13" s="101"/>
      <c r="AY13" s="111"/>
      <c r="AZ13" s="100"/>
      <c r="BA13" s="105"/>
      <c r="BB13" s="92"/>
      <c r="BC13" s="113"/>
      <c r="BD13" s="113"/>
      <c r="BE13" s="101"/>
      <c r="BF13" s="101"/>
      <c r="BG13" s="118"/>
      <c r="BH13" s="118"/>
      <c r="BI13" s="119"/>
      <c r="BJ13" s="119"/>
      <c r="BK13" s="92"/>
      <c r="BL13" s="124"/>
      <c r="BM13" s="124"/>
      <c r="BO13" s="7"/>
    </row>
    <row r="14" spans="1:75" ht="17" x14ac:dyDescent="0.35">
      <c r="A14" s="182" t="s">
        <v>364</v>
      </c>
      <c r="B14" s="1" t="s">
        <v>188</v>
      </c>
      <c r="C14" s="66" t="s">
        <v>286</v>
      </c>
      <c r="D14" s="1">
        <v>20230221</v>
      </c>
      <c r="E14" s="5">
        <v>1500</v>
      </c>
      <c r="F14" s="1" t="s">
        <v>281</v>
      </c>
      <c r="G14" s="5">
        <v>107833.77069999999</v>
      </c>
      <c r="H14" s="5">
        <v>2616426.8528999998</v>
      </c>
      <c r="I14" s="1">
        <f t="shared" si="7"/>
        <v>107833.77069999999</v>
      </c>
      <c r="J14" s="1">
        <f t="shared" si="8"/>
        <v>2616426.8528999998</v>
      </c>
      <c r="K14" s="1" t="s">
        <v>189</v>
      </c>
      <c r="L14" s="66" t="s">
        <v>285</v>
      </c>
      <c r="M14" s="185" t="s">
        <v>361</v>
      </c>
      <c r="N14" s="1">
        <v>5.8167099999999996</v>
      </c>
      <c r="O14" s="66"/>
      <c r="P14" s="186" t="s">
        <v>363</v>
      </c>
      <c r="Q14" s="186">
        <v>4</v>
      </c>
      <c r="R14" s="151"/>
      <c r="S14" s="150"/>
      <c r="T14" s="150" t="s">
        <v>193</v>
      </c>
      <c r="U14" s="150"/>
      <c r="V14" s="150"/>
      <c r="W14" s="152"/>
      <c r="X14" s="163"/>
      <c r="Y14" s="152"/>
      <c r="Z14" s="152"/>
      <c r="AA14" s="152"/>
      <c r="AB14" s="152"/>
      <c r="AC14" s="152"/>
      <c r="AD14" s="152"/>
      <c r="AE14" s="150"/>
      <c r="AF14" s="152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64">
        <v>50.7</v>
      </c>
      <c r="AT14" s="155">
        <v>208</v>
      </c>
      <c r="AU14" s="153">
        <v>32.700000000000003</v>
      </c>
      <c r="AV14" s="165"/>
      <c r="AW14" s="165"/>
      <c r="AX14" s="165"/>
      <c r="AY14" s="165"/>
      <c r="AZ14" s="165"/>
      <c r="BA14" s="155">
        <v>14.6</v>
      </c>
      <c r="BC14" s="72"/>
      <c r="BD14" s="72"/>
      <c r="BE14"/>
      <c r="BF14"/>
      <c r="BG14" s="120"/>
      <c r="BH14"/>
      <c r="BL14"/>
      <c r="BM14"/>
      <c r="BO14" s="7"/>
    </row>
    <row r="15" spans="1:75" ht="17.5" thickBot="1" x14ac:dyDescent="0.4">
      <c r="A15" s="182" t="s">
        <v>364</v>
      </c>
      <c r="B15" s="1" t="s">
        <v>188</v>
      </c>
      <c r="C15" s="66" t="s">
        <v>286</v>
      </c>
      <c r="D15" s="1">
        <v>20230221</v>
      </c>
      <c r="E15" s="5">
        <v>1500</v>
      </c>
      <c r="F15" s="1" t="s">
        <v>281</v>
      </c>
      <c r="G15" s="5">
        <v>107833.77069999999</v>
      </c>
      <c r="H15" s="5">
        <v>2616426.8528999998</v>
      </c>
      <c r="I15" s="1">
        <f t="shared" si="7"/>
        <v>107833.77069999999</v>
      </c>
      <c r="J15" s="1">
        <f t="shared" si="8"/>
        <v>2616426.8528999998</v>
      </c>
      <c r="K15" s="1" t="s">
        <v>189</v>
      </c>
      <c r="L15" s="66" t="s">
        <v>285</v>
      </c>
      <c r="M15" s="185" t="s">
        <v>361</v>
      </c>
      <c r="N15" s="1">
        <v>5.8167099999999996</v>
      </c>
      <c r="O15" s="66"/>
      <c r="P15" s="186" t="s">
        <v>363</v>
      </c>
      <c r="Q15" s="186">
        <v>5</v>
      </c>
      <c r="R15" s="157"/>
      <c r="S15" s="156"/>
      <c r="T15" s="156" t="s">
        <v>193</v>
      </c>
      <c r="U15" s="156"/>
      <c r="V15" s="156"/>
      <c r="W15" s="158"/>
      <c r="X15" s="159"/>
      <c r="Y15" s="159"/>
      <c r="Z15" s="159"/>
      <c r="AA15" s="159"/>
      <c r="AB15" s="159"/>
      <c r="AC15" s="159"/>
      <c r="AD15" s="159"/>
      <c r="AE15" s="156"/>
      <c r="AF15" s="158"/>
      <c r="AG15" s="156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66">
        <v>50.8</v>
      </c>
      <c r="AT15" s="162">
        <v>235</v>
      </c>
      <c r="AU15" s="160">
        <v>32.700000000000003</v>
      </c>
      <c r="AV15" s="167"/>
      <c r="AW15" s="167"/>
      <c r="AX15" s="167"/>
      <c r="AY15" s="167"/>
      <c r="AZ15" s="167"/>
      <c r="BA15" s="162">
        <v>14.6</v>
      </c>
      <c r="BB15" s="91"/>
      <c r="BC15" s="112"/>
      <c r="BD15" s="91"/>
      <c r="BE15" s="107"/>
      <c r="BF15" s="107"/>
      <c r="BG15" s="121"/>
      <c r="BH15" s="107"/>
      <c r="BI15" s="117"/>
      <c r="BJ15" s="117"/>
      <c r="BK15" s="91"/>
      <c r="BL15" s="107"/>
      <c r="BM15" s="107"/>
      <c r="BN15" s="117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ht="17" x14ac:dyDescent="0.35">
      <c r="A16" s="13"/>
      <c r="B16" s="13"/>
      <c r="C16" s="13"/>
      <c r="D16" s="9"/>
      <c r="E16" s="9"/>
      <c r="F16" s="9"/>
      <c r="G16" s="9"/>
      <c r="H16" s="9"/>
      <c r="K16" s="13"/>
      <c r="L16" s="13"/>
      <c r="N16" s="9"/>
      <c r="O16" s="127"/>
      <c r="P16" s="9"/>
      <c r="Q16" s="9"/>
      <c r="R16" s="9"/>
      <c r="S16" s="9"/>
      <c r="T16" s="13"/>
      <c r="U16" s="13"/>
      <c r="V16" s="13"/>
      <c r="W16" s="9"/>
      <c r="X16" s="71"/>
      <c r="Y16" s="74"/>
      <c r="Z16" s="77"/>
      <c r="AA16" s="73"/>
      <c r="AB16" s="71"/>
      <c r="AC16" s="76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BB16"/>
      <c r="BC16"/>
      <c r="BD16"/>
      <c r="BG16"/>
      <c r="BH16"/>
      <c r="BK16"/>
      <c r="BL16"/>
    </row>
    <row r="17" spans="1:64" ht="17" x14ac:dyDescent="0.35">
      <c r="A17" s="13"/>
      <c r="B17" s="13"/>
      <c r="C17" s="13"/>
      <c r="D17" s="9"/>
      <c r="E17" s="9"/>
      <c r="F17" s="9"/>
      <c r="G17" s="9"/>
      <c r="H17" s="9"/>
      <c r="K17" s="13"/>
      <c r="L17" s="13"/>
      <c r="N17" s="9"/>
      <c r="O17" s="127"/>
      <c r="P17" s="9"/>
      <c r="Q17" s="9"/>
      <c r="R17" s="9"/>
      <c r="S17" s="9"/>
      <c r="T17" s="13"/>
      <c r="U17" s="13"/>
      <c r="V17" s="13"/>
      <c r="W17" s="9"/>
      <c r="X17" s="71"/>
      <c r="Y17" s="74"/>
      <c r="Z17" s="77"/>
      <c r="AA17" s="73"/>
      <c r="AB17" s="71"/>
      <c r="AC17" s="76"/>
      <c r="AD17" s="75"/>
      <c r="AE17" s="199"/>
      <c r="AF17" s="199"/>
      <c r="AG17" s="199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BB17"/>
      <c r="BC17"/>
      <c r="BD17"/>
      <c r="BG17"/>
      <c r="BH17"/>
      <c r="BK17"/>
      <c r="BL17"/>
    </row>
    <row r="18" spans="1:64" ht="17" x14ac:dyDescent="0.35">
      <c r="A18" s="13"/>
      <c r="B18" s="13"/>
      <c r="C18" s="13"/>
      <c r="D18" s="9"/>
      <c r="E18" s="9"/>
      <c r="F18" s="9"/>
      <c r="G18" s="9"/>
      <c r="H18" s="9"/>
      <c r="K18" s="13"/>
      <c r="L18" s="13"/>
      <c r="N18" s="9"/>
      <c r="O18" s="127"/>
      <c r="P18" s="9"/>
      <c r="Q18" s="9"/>
      <c r="R18" s="9"/>
      <c r="S18" s="9"/>
      <c r="T18" s="13"/>
      <c r="U18" s="13"/>
      <c r="V18" s="13"/>
      <c r="W18" s="9"/>
      <c r="X18" s="71"/>
      <c r="Y18" s="74"/>
      <c r="Z18" s="77"/>
      <c r="AA18" s="73"/>
      <c r="AB18" s="71"/>
      <c r="AC18" s="76"/>
      <c r="AD18" s="75"/>
      <c r="AE18" s="172"/>
      <c r="AF18" s="172"/>
      <c r="AG18" s="172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BB18"/>
      <c r="BC18"/>
      <c r="BD18"/>
      <c r="BG18"/>
      <c r="BH18"/>
      <c r="BK18"/>
      <c r="BL18"/>
    </row>
    <row r="19" spans="1:64" ht="17" x14ac:dyDescent="0.35">
      <c r="A19" s="13"/>
      <c r="B19" s="13"/>
      <c r="C19" s="13"/>
      <c r="D19" s="9"/>
      <c r="E19" s="9"/>
      <c r="F19" s="9"/>
      <c r="G19" s="9"/>
      <c r="H19" s="9"/>
      <c r="K19" s="13"/>
      <c r="L19" s="13"/>
      <c r="N19" s="9"/>
      <c r="O19" s="127"/>
      <c r="P19" s="9"/>
      <c r="Q19" s="9"/>
      <c r="R19" s="9"/>
      <c r="S19" s="9"/>
      <c r="T19" s="13"/>
      <c r="U19" s="13"/>
      <c r="V19" s="13"/>
      <c r="W19" s="9"/>
      <c r="X19" s="71"/>
      <c r="Y19" s="74"/>
      <c r="Z19" s="77"/>
      <c r="AA19" s="73"/>
      <c r="AB19" s="71"/>
      <c r="AC19" s="76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BB19"/>
      <c r="BC19"/>
      <c r="BD19"/>
      <c r="BG19"/>
      <c r="BH19"/>
      <c r="BK19"/>
      <c r="BL19"/>
    </row>
    <row r="20" spans="1:64" ht="17" x14ac:dyDescent="0.35">
      <c r="A20" s="13"/>
      <c r="B20" s="13"/>
      <c r="C20" s="13"/>
      <c r="D20" s="9"/>
      <c r="E20" s="9"/>
      <c r="F20" s="9"/>
      <c r="G20" s="9"/>
      <c r="H20" s="9"/>
      <c r="K20" s="13"/>
      <c r="L20" s="13"/>
      <c r="N20" s="9"/>
      <c r="O20" s="127"/>
      <c r="P20" s="9"/>
      <c r="Q20" s="9"/>
      <c r="R20" s="9"/>
      <c r="S20" s="9"/>
      <c r="T20" s="13"/>
      <c r="U20" s="13"/>
      <c r="V20" s="13"/>
      <c r="W20" s="9"/>
      <c r="X20" s="71"/>
      <c r="Y20" s="74"/>
      <c r="Z20" s="77"/>
      <c r="AA20" s="73"/>
      <c r="AB20" s="71"/>
      <c r="AC20" s="76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BB20"/>
      <c r="BC20"/>
      <c r="BD20"/>
      <c r="BG20"/>
      <c r="BH20"/>
      <c r="BK20"/>
      <c r="BL20"/>
    </row>
    <row r="21" spans="1:64" ht="17" x14ac:dyDescent="0.35">
      <c r="A21" s="13"/>
      <c r="B21" s="13"/>
      <c r="C21" s="13"/>
      <c r="D21" s="9"/>
      <c r="E21" s="9"/>
      <c r="F21" s="9"/>
      <c r="G21" s="9"/>
      <c r="H21" s="9"/>
      <c r="K21" s="13"/>
      <c r="L21" s="13"/>
      <c r="N21" s="9"/>
      <c r="O21" s="127"/>
      <c r="P21" s="9"/>
      <c r="Q21" s="9"/>
      <c r="R21" s="9"/>
      <c r="S21" s="9"/>
      <c r="T21" s="13"/>
      <c r="U21" s="13"/>
      <c r="V21" s="13"/>
      <c r="X21" s="78"/>
      <c r="Y21" s="74"/>
      <c r="AA21" s="73"/>
      <c r="AB21" s="71"/>
      <c r="AC21" s="76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BB21"/>
      <c r="BC21"/>
      <c r="BD21"/>
      <c r="BG21"/>
      <c r="BH21"/>
      <c r="BK21"/>
      <c r="BL21"/>
    </row>
    <row r="22" spans="1:64" ht="17" x14ac:dyDescent="0.35">
      <c r="A22" s="13"/>
      <c r="B22" s="13"/>
      <c r="C22" s="13"/>
      <c r="D22" s="9"/>
      <c r="E22" s="9"/>
      <c r="F22" s="9"/>
      <c r="G22" s="9"/>
      <c r="H22" s="9"/>
      <c r="K22" s="13"/>
      <c r="L22" s="13"/>
      <c r="N22" s="9"/>
      <c r="O22" s="127"/>
      <c r="P22" s="9"/>
      <c r="Q22" s="9"/>
      <c r="R22" s="9"/>
      <c r="S22" s="9"/>
      <c r="T22" s="13"/>
      <c r="U22" s="13"/>
      <c r="V22" s="13"/>
      <c r="X22" s="78"/>
      <c r="Y22" s="74"/>
      <c r="AA22" s="73"/>
      <c r="AB22" s="71"/>
      <c r="AC22" s="76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BB22"/>
      <c r="BC22"/>
      <c r="BD22"/>
      <c r="BG22"/>
      <c r="BH22"/>
      <c r="BK22"/>
      <c r="BL22"/>
    </row>
    <row r="23" spans="1:64" ht="17" x14ac:dyDescent="0.35">
      <c r="A23" s="13"/>
      <c r="B23" s="13"/>
      <c r="C23" s="13"/>
      <c r="D23" s="9"/>
      <c r="E23" s="9"/>
      <c r="F23" s="9"/>
      <c r="G23" s="9"/>
      <c r="H23" s="9"/>
      <c r="K23" s="13"/>
      <c r="L23" s="13"/>
      <c r="N23" s="9"/>
      <c r="O23" s="127"/>
      <c r="P23" s="9"/>
      <c r="Q23" s="9"/>
      <c r="R23" s="9"/>
      <c r="S23" s="9"/>
      <c r="T23" s="13"/>
      <c r="U23" s="13"/>
      <c r="V23" s="13"/>
      <c r="X23" s="78"/>
      <c r="Y23" s="74"/>
      <c r="AA23" s="73"/>
      <c r="AB23" s="71"/>
      <c r="AC23" s="76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BB23"/>
      <c r="BC23"/>
      <c r="BD23"/>
      <c r="BG23"/>
      <c r="BH23"/>
      <c r="BK23"/>
      <c r="BL23"/>
    </row>
    <row r="24" spans="1:64" ht="17" x14ac:dyDescent="0.35">
      <c r="A24" s="13"/>
      <c r="B24" s="13"/>
      <c r="C24" s="13"/>
      <c r="D24" s="9"/>
      <c r="E24" s="9"/>
      <c r="F24" s="9"/>
      <c r="G24" s="9"/>
      <c r="H24" s="9"/>
      <c r="K24" s="13"/>
      <c r="L24" s="13"/>
      <c r="N24" s="9"/>
      <c r="O24" s="127"/>
      <c r="P24" s="9"/>
      <c r="Q24" s="9"/>
      <c r="R24" s="9"/>
      <c r="S24" s="9"/>
      <c r="T24" s="13"/>
      <c r="U24" s="13"/>
      <c r="V24" s="13"/>
      <c r="X24" s="78"/>
      <c r="Y24" s="74"/>
      <c r="AA24" s="73"/>
      <c r="AB24" s="71"/>
      <c r="AC24" s="76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BB24"/>
      <c r="BC24"/>
      <c r="BD24"/>
      <c r="BG24"/>
      <c r="BH24"/>
      <c r="BK24"/>
      <c r="BL24"/>
    </row>
    <row r="25" spans="1:64" ht="17" x14ac:dyDescent="0.35">
      <c r="A25" s="13"/>
      <c r="B25" s="13"/>
      <c r="C25" s="13"/>
      <c r="D25" s="9"/>
      <c r="E25" s="9"/>
      <c r="F25" s="9"/>
      <c r="G25" s="9"/>
      <c r="H25" s="9"/>
      <c r="K25" s="13"/>
      <c r="L25" s="13"/>
      <c r="N25" s="9"/>
      <c r="O25" s="127"/>
      <c r="P25" s="9"/>
      <c r="Q25" s="9"/>
      <c r="R25" s="9"/>
      <c r="S25" s="9"/>
      <c r="T25" s="13"/>
      <c r="U25" s="13"/>
      <c r="V25" s="13"/>
      <c r="X25" s="78"/>
      <c r="Y25" s="74"/>
      <c r="AA25" s="73"/>
      <c r="AB25" s="71"/>
      <c r="AC25" s="76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BB25"/>
      <c r="BC25"/>
      <c r="BD25"/>
      <c r="BG25"/>
      <c r="BH25"/>
      <c r="BK25"/>
      <c r="BL25"/>
    </row>
    <row r="26" spans="1:64" ht="17" x14ac:dyDescent="0.35">
      <c r="A26" s="13"/>
      <c r="B26" s="13"/>
      <c r="C26" s="13"/>
      <c r="D26" s="9"/>
      <c r="E26" s="9"/>
      <c r="F26" s="9"/>
      <c r="G26" s="9"/>
      <c r="H26" s="9"/>
      <c r="K26" s="13"/>
      <c r="L26" s="13"/>
      <c r="N26" s="9"/>
      <c r="O26" s="127"/>
      <c r="P26" s="9"/>
      <c r="Q26" s="9"/>
      <c r="R26" s="9"/>
      <c r="S26" s="9"/>
      <c r="T26" s="13"/>
      <c r="U26" s="13"/>
      <c r="V26" s="13"/>
      <c r="X26" s="78"/>
      <c r="Y26" s="74"/>
      <c r="AA26" s="73"/>
      <c r="AB26" s="71"/>
      <c r="AC26" s="76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BB26"/>
      <c r="BC26"/>
      <c r="BD26"/>
      <c r="BG26"/>
      <c r="BH26"/>
      <c r="BK26"/>
      <c r="BL26"/>
    </row>
    <row r="27" spans="1:64" ht="17" x14ac:dyDescent="0.35">
      <c r="A27" s="13"/>
      <c r="B27" s="13"/>
      <c r="C27" s="13"/>
      <c r="D27" s="9"/>
      <c r="E27" s="9"/>
      <c r="F27" s="9"/>
      <c r="G27" s="9"/>
      <c r="H27" s="9"/>
      <c r="K27" s="13"/>
      <c r="L27" s="13"/>
      <c r="N27" s="9"/>
      <c r="O27" s="127"/>
      <c r="P27" s="9"/>
      <c r="Q27" s="9"/>
      <c r="R27" s="9"/>
      <c r="S27" s="9"/>
      <c r="T27" s="13"/>
      <c r="U27" s="13"/>
      <c r="V27" s="13"/>
      <c r="X27" s="78"/>
      <c r="Y27" s="74"/>
      <c r="AA27" s="73"/>
      <c r="AB27" s="71"/>
      <c r="AC27" s="76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BB27"/>
      <c r="BC27"/>
      <c r="BD27"/>
      <c r="BG27"/>
      <c r="BH27"/>
      <c r="BK27"/>
      <c r="BL27"/>
    </row>
    <row r="28" spans="1:64" ht="17" x14ac:dyDescent="0.35">
      <c r="A28" s="13"/>
      <c r="B28" s="13"/>
      <c r="C28" s="13"/>
      <c r="D28" s="9"/>
      <c r="E28" s="9"/>
      <c r="F28" s="9"/>
      <c r="G28" s="9"/>
      <c r="H28" s="9"/>
      <c r="K28" s="13"/>
      <c r="L28" s="13"/>
      <c r="N28" s="9"/>
      <c r="O28" s="127"/>
      <c r="P28" s="9"/>
      <c r="Q28" s="9"/>
      <c r="R28" s="9"/>
      <c r="S28" s="9"/>
      <c r="T28" s="13"/>
      <c r="U28" s="13"/>
      <c r="V28" s="13"/>
      <c r="X28" s="78"/>
      <c r="Y28" s="74"/>
      <c r="AA28" s="73"/>
      <c r="AB28" s="71"/>
      <c r="AC28" s="76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BB28"/>
      <c r="BC28"/>
      <c r="BD28"/>
      <c r="BG28"/>
      <c r="BH28"/>
      <c r="BK28"/>
      <c r="BL28"/>
    </row>
    <row r="29" spans="1:64" ht="17" x14ac:dyDescent="0.35">
      <c r="A29" s="13"/>
      <c r="B29" s="13"/>
      <c r="C29" s="13"/>
      <c r="D29" s="9"/>
      <c r="E29" s="9"/>
      <c r="F29" s="9"/>
      <c r="G29" s="9"/>
      <c r="H29" s="9"/>
      <c r="K29" s="13"/>
      <c r="L29" s="13"/>
      <c r="N29" s="9"/>
      <c r="O29" s="127"/>
      <c r="P29" s="9"/>
      <c r="Q29" s="9"/>
      <c r="R29" s="9"/>
      <c r="S29" s="9"/>
      <c r="T29" s="13"/>
      <c r="U29" s="13"/>
      <c r="V29" s="13"/>
      <c r="X29" s="78"/>
      <c r="Y29" s="74"/>
      <c r="AA29" s="73"/>
      <c r="AB29" s="71"/>
      <c r="AC29" s="76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BB29"/>
      <c r="BC29"/>
      <c r="BD29"/>
      <c r="BG29"/>
      <c r="BH29"/>
      <c r="BK29"/>
      <c r="BL29"/>
    </row>
    <row r="30" spans="1:64" ht="17" x14ac:dyDescent="0.35">
      <c r="A30" s="13"/>
      <c r="B30" s="13"/>
      <c r="C30" s="13"/>
      <c r="D30" s="9"/>
      <c r="E30" s="9"/>
      <c r="F30" s="9"/>
      <c r="G30" s="9"/>
      <c r="H30" s="9"/>
      <c r="K30" s="13"/>
      <c r="L30" s="13"/>
      <c r="N30" s="9"/>
      <c r="O30" s="127"/>
      <c r="P30" s="9"/>
      <c r="Q30" s="9"/>
      <c r="R30" s="9"/>
      <c r="S30" s="9"/>
      <c r="T30" s="13"/>
      <c r="U30" s="13"/>
      <c r="V30" s="13"/>
      <c r="W30" s="12"/>
      <c r="X30" s="78"/>
      <c r="Y30" s="74"/>
      <c r="AA30" s="73"/>
      <c r="AB30" s="71"/>
      <c r="AC30" s="76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BB30"/>
      <c r="BC30"/>
      <c r="BD30"/>
      <c r="BG30"/>
      <c r="BH30"/>
      <c r="BK30"/>
      <c r="BL30"/>
    </row>
    <row r="31" spans="1:64" ht="17" x14ac:dyDescent="0.35">
      <c r="A31" s="13"/>
      <c r="B31" s="13"/>
      <c r="C31" s="13"/>
      <c r="D31" s="9"/>
      <c r="E31" s="9"/>
      <c r="F31" s="9"/>
      <c r="G31" s="9"/>
      <c r="H31" s="9"/>
      <c r="K31" s="13"/>
      <c r="L31" s="13"/>
      <c r="N31" s="9"/>
      <c r="O31" s="127"/>
      <c r="P31" s="9"/>
      <c r="Q31" s="9"/>
      <c r="S31" s="9"/>
      <c r="T31" s="13"/>
      <c r="U31" s="13"/>
      <c r="V31" s="13"/>
      <c r="X31" s="78"/>
      <c r="Y31" s="74"/>
      <c r="AA31" s="73"/>
      <c r="AB31" s="71"/>
      <c r="AC31" s="76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BB31"/>
      <c r="BC31"/>
      <c r="BD31"/>
      <c r="BG31"/>
      <c r="BH31"/>
      <c r="BK31"/>
      <c r="BL31"/>
    </row>
    <row r="32" spans="1:64" ht="17" x14ac:dyDescent="0.35">
      <c r="A32" s="13"/>
      <c r="B32" s="13"/>
      <c r="C32" s="13"/>
      <c r="D32" s="9"/>
      <c r="E32" s="9"/>
      <c r="F32" s="9"/>
      <c r="G32" s="9"/>
      <c r="H32" s="9"/>
      <c r="K32" s="13"/>
      <c r="L32" s="13"/>
      <c r="N32" s="9"/>
      <c r="P32" s="9"/>
      <c r="Q32" s="9"/>
      <c r="S32" s="9"/>
      <c r="T32" s="13"/>
      <c r="U32" s="13"/>
      <c r="V32" s="13"/>
      <c r="X32" s="78"/>
      <c r="Y32" s="74"/>
      <c r="AA32" s="73"/>
      <c r="AB32" s="71"/>
      <c r="AC32" s="76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BB32"/>
      <c r="BC32"/>
      <c r="BD32"/>
      <c r="BG32"/>
      <c r="BH32"/>
      <c r="BK32"/>
      <c r="BL32"/>
    </row>
    <row r="33" spans="1:64" ht="17" x14ac:dyDescent="0.35">
      <c r="A33" s="13"/>
      <c r="B33" s="13"/>
      <c r="C33" s="13"/>
      <c r="D33" s="9"/>
      <c r="E33" s="9"/>
      <c r="F33" s="9"/>
      <c r="G33" s="9"/>
      <c r="H33" s="9"/>
      <c r="K33" s="13"/>
      <c r="L33" s="13"/>
      <c r="N33" s="9"/>
      <c r="P33" s="9"/>
      <c r="Q33" s="9"/>
      <c r="S33" s="9"/>
      <c r="T33" s="13"/>
      <c r="U33" s="13"/>
      <c r="V33" s="13"/>
      <c r="X33" s="78"/>
      <c r="Y33" s="74"/>
      <c r="AA33" s="73"/>
      <c r="AB33" s="71"/>
      <c r="AC33" s="76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BB33"/>
      <c r="BC33"/>
      <c r="BD33"/>
      <c r="BG33"/>
      <c r="BH33"/>
      <c r="BK33"/>
      <c r="BL33"/>
    </row>
    <row r="34" spans="1:64" ht="17" x14ac:dyDescent="0.35">
      <c r="A34" s="13"/>
      <c r="B34" s="13"/>
      <c r="C34" s="13"/>
      <c r="D34" s="9"/>
      <c r="E34" s="9"/>
      <c r="F34" s="9"/>
      <c r="G34" s="9"/>
      <c r="H34" s="9"/>
      <c r="K34" s="13"/>
      <c r="L34" s="13"/>
      <c r="N34" s="9"/>
      <c r="P34" s="9"/>
      <c r="Q34" s="9"/>
      <c r="S34" s="9"/>
      <c r="T34" s="13"/>
      <c r="U34" s="13"/>
      <c r="V34" s="13"/>
      <c r="X34" s="78"/>
      <c r="Y34" s="74"/>
      <c r="AA34" s="73"/>
      <c r="AB34" s="71"/>
      <c r="AC34" s="76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BB34"/>
      <c r="BC34"/>
      <c r="BD34"/>
      <c r="BG34"/>
      <c r="BH34"/>
      <c r="BK34"/>
      <c r="BL34"/>
    </row>
    <row r="35" spans="1:64" ht="17" x14ac:dyDescent="0.35">
      <c r="A35" s="13"/>
      <c r="B35" s="13"/>
      <c r="C35" s="13"/>
      <c r="D35" s="9"/>
      <c r="E35" s="9"/>
      <c r="F35" s="9"/>
      <c r="G35" s="9"/>
      <c r="H35" s="9"/>
      <c r="K35" s="13"/>
      <c r="L35" s="13"/>
      <c r="N35" s="9"/>
      <c r="P35" s="9"/>
      <c r="Q35" s="9"/>
      <c r="S35" s="9"/>
      <c r="T35" s="13"/>
      <c r="U35" s="13"/>
      <c r="V35" s="13"/>
      <c r="X35" s="78"/>
      <c r="Y35" s="74"/>
      <c r="AA35" s="73"/>
      <c r="AB35" s="71"/>
      <c r="AC35" s="76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BB35"/>
      <c r="BC35"/>
      <c r="BD35"/>
      <c r="BG35"/>
      <c r="BH35"/>
      <c r="BK35"/>
      <c r="BL35"/>
    </row>
    <row r="36" spans="1:64" ht="17" x14ac:dyDescent="0.35">
      <c r="A36" s="13"/>
      <c r="B36" s="13"/>
      <c r="C36" s="13"/>
      <c r="D36" s="9"/>
      <c r="E36" s="9"/>
      <c r="F36" s="9"/>
      <c r="G36" s="9"/>
      <c r="H36" s="9"/>
      <c r="K36" s="13"/>
      <c r="L36" s="13"/>
      <c r="N36" s="9"/>
      <c r="P36" s="9"/>
      <c r="Q36" s="9"/>
      <c r="S36" s="9"/>
      <c r="T36" s="13"/>
      <c r="U36" s="13"/>
      <c r="V36" s="13"/>
      <c r="X36" s="78"/>
      <c r="Y36" s="74"/>
      <c r="AA36" s="73"/>
      <c r="AB36" s="71"/>
      <c r="AC36" s="76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BB36"/>
      <c r="BC36"/>
      <c r="BD36"/>
      <c r="BG36"/>
      <c r="BH36"/>
      <c r="BK36"/>
      <c r="BL36"/>
    </row>
    <row r="37" spans="1:64" ht="17" x14ac:dyDescent="0.35">
      <c r="A37" s="13"/>
      <c r="B37" s="13"/>
      <c r="C37" s="13"/>
      <c r="D37" s="9"/>
      <c r="E37" s="9"/>
      <c r="F37" s="9"/>
      <c r="G37" s="9"/>
      <c r="H37" s="9"/>
      <c r="K37" s="13"/>
      <c r="L37" s="13"/>
      <c r="N37" s="9"/>
      <c r="P37" s="9"/>
      <c r="Q37" s="9"/>
      <c r="S37" s="9"/>
      <c r="T37" s="13"/>
      <c r="U37" s="13"/>
      <c r="V37" s="13"/>
      <c r="X37" s="78"/>
      <c r="Y37" s="74"/>
      <c r="AA37" s="73"/>
      <c r="AB37" s="71"/>
      <c r="AC37" s="76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BB37"/>
      <c r="BC37"/>
      <c r="BD37"/>
      <c r="BG37"/>
      <c r="BH37"/>
      <c r="BK37"/>
      <c r="BL37"/>
    </row>
    <row r="38" spans="1:64" ht="17" x14ac:dyDescent="0.35">
      <c r="A38" s="13"/>
      <c r="B38" s="13"/>
      <c r="C38" s="13"/>
      <c r="D38" s="9"/>
      <c r="E38" s="9"/>
      <c r="F38" s="9"/>
      <c r="G38" s="9"/>
      <c r="H38" s="9"/>
      <c r="K38" s="13"/>
      <c r="L38" s="13"/>
      <c r="N38" s="9"/>
      <c r="P38" s="9"/>
      <c r="Q38" s="9"/>
      <c r="S38" s="9"/>
      <c r="T38" s="13"/>
      <c r="U38" s="13"/>
      <c r="V38" s="13"/>
      <c r="X38" s="78"/>
      <c r="Y38" s="74"/>
      <c r="AA38" s="73"/>
      <c r="AB38" s="71"/>
      <c r="AC38" s="76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BB38"/>
      <c r="BC38"/>
      <c r="BD38"/>
      <c r="BG38"/>
      <c r="BH38"/>
      <c r="BK38"/>
      <c r="BL38"/>
    </row>
    <row r="39" spans="1:64" ht="17" x14ac:dyDescent="0.35">
      <c r="A39" s="13"/>
      <c r="B39" s="13"/>
      <c r="C39" s="13"/>
      <c r="D39" s="9"/>
      <c r="E39" s="9"/>
      <c r="F39" s="9"/>
      <c r="G39" s="9"/>
      <c r="H39" s="9"/>
      <c r="K39" s="13"/>
      <c r="L39" s="13"/>
      <c r="N39" s="9"/>
      <c r="P39" s="9"/>
      <c r="Q39" s="9"/>
      <c r="S39" s="9"/>
      <c r="T39" s="13"/>
      <c r="U39" s="13"/>
      <c r="V39" s="13"/>
      <c r="X39" s="78"/>
      <c r="Y39" s="74"/>
      <c r="AA39" s="73"/>
      <c r="AB39" s="71"/>
      <c r="AC39" s="76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BB39"/>
      <c r="BC39"/>
      <c r="BD39"/>
      <c r="BG39"/>
      <c r="BH39"/>
      <c r="BK39"/>
      <c r="BL39"/>
    </row>
    <row r="40" spans="1:64" ht="17" x14ac:dyDescent="0.35">
      <c r="A40" s="13"/>
      <c r="B40" s="13"/>
      <c r="C40" s="13"/>
      <c r="D40" s="9"/>
      <c r="E40" s="9"/>
      <c r="F40" s="9"/>
      <c r="G40" s="9"/>
      <c r="H40" s="9"/>
      <c r="K40" s="13"/>
      <c r="L40" s="13"/>
      <c r="N40" s="9"/>
      <c r="P40" s="9"/>
      <c r="Q40" s="9"/>
      <c r="S40" s="9"/>
      <c r="T40" s="13"/>
      <c r="U40" s="13"/>
      <c r="V40" s="13"/>
      <c r="X40" s="78"/>
      <c r="Y40" s="74"/>
      <c r="AA40" s="73"/>
      <c r="AB40" s="71"/>
      <c r="AC40" s="76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BB40"/>
      <c r="BC40"/>
      <c r="BD40"/>
      <c r="BG40"/>
      <c r="BH40"/>
      <c r="BK40"/>
      <c r="BL40"/>
    </row>
    <row r="41" spans="1:64" ht="17" x14ac:dyDescent="0.35">
      <c r="A41" s="13"/>
      <c r="B41" s="13"/>
      <c r="C41" s="13"/>
      <c r="D41" s="9"/>
      <c r="E41" s="9"/>
      <c r="F41" s="9"/>
      <c r="G41" s="9"/>
      <c r="H41" s="9"/>
      <c r="K41" s="13"/>
      <c r="L41" s="13"/>
      <c r="P41" s="13"/>
      <c r="Q41" s="9"/>
      <c r="R41" s="9"/>
      <c r="S41" s="9"/>
      <c r="T41" s="13"/>
      <c r="U41" s="13"/>
      <c r="V41" s="13"/>
      <c r="W41" s="9"/>
      <c r="X41" s="71"/>
      <c r="Y41" s="74"/>
      <c r="Z41" s="77"/>
      <c r="AA41" s="73"/>
      <c r="AB41" s="71"/>
      <c r="AC41" s="76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1"/>
      <c r="AT41" s="71"/>
      <c r="AU41" s="71"/>
      <c r="AV41" s="71"/>
      <c r="AW41" s="71"/>
      <c r="AX41" s="71"/>
      <c r="AY41" s="71"/>
      <c r="AZ41" s="71"/>
      <c r="BA41" s="71"/>
      <c r="BB41"/>
      <c r="BC41"/>
      <c r="BD41"/>
      <c r="BG41"/>
      <c r="BH41"/>
      <c r="BK41"/>
      <c r="BL41"/>
    </row>
    <row r="42" spans="1:64" ht="17" x14ac:dyDescent="0.35">
      <c r="A42" s="13"/>
      <c r="B42" s="13"/>
      <c r="C42" s="13"/>
      <c r="D42" s="9"/>
      <c r="E42" s="9"/>
      <c r="F42" s="9"/>
      <c r="G42" s="9"/>
      <c r="H42" s="9"/>
      <c r="K42" s="13"/>
      <c r="L42" s="13"/>
      <c r="P42" s="13"/>
      <c r="Q42" s="9"/>
      <c r="R42" s="9"/>
      <c r="S42" s="9"/>
      <c r="T42" s="13"/>
      <c r="U42" s="13"/>
      <c r="V42" s="13"/>
      <c r="W42" s="9"/>
      <c r="X42" s="71"/>
      <c r="Y42" s="74"/>
      <c r="Z42" s="77"/>
      <c r="AA42" s="73"/>
      <c r="AB42" s="71"/>
      <c r="AC42" s="76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BB42"/>
      <c r="BC42"/>
      <c r="BD42"/>
      <c r="BG42"/>
      <c r="BH42"/>
      <c r="BK42"/>
      <c r="BL42"/>
    </row>
    <row r="43" spans="1:64" ht="17" x14ac:dyDescent="0.35">
      <c r="A43" s="13"/>
      <c r="B43" s="13"/>
      <c r="C43" s="13"/>
      <c r="D43" s="9"/>
      <c r="E43" s="9"/>
      <c r="F43" s="9"/>
      <c r="G43" s="9"/>
      <c r="H43" s="9"/>
      <c r="K43" s="13"/>
      <c r="L43" s="13"/>
      <c r="P43" s="13"/>
      <c r="Q43" s="9"/>
      <c r="R43" s="9"/>
      <c r="S43" s="9"/>
      <c r="T43" s="13"/>
      <c r="U43" s="13"/>
      <c r="V43" s="13"/>
      <c r="W43" s="9"/>
      <c r="X43" s="71"/>
      <c r="Y43" s="74"/>
      <c r="Z43" s="77"/>
      <c r="AA43" s="73"/>
      <c r="AB43" s="71"/>
      <c r="AC43" s="76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BB43"/>
      <c r="BC43"/>
      <c r="BD43"/>
      <c r="BG43"/>
      <c r="BH43"/>
      <c r="BK43"/>
      <c r="BL43"/>
    </row>
    <row r="44" spans="1:64" ht="17" x14ac:dyDescent="0.35">
      <c r="A44" s="13"/>
      <c r="B44" s="13"/>
      <c r="C44" s="13"/>
      <c r="D44" s="9"/>
      <c r="E44" s="9"/>
      <c r="F44" s="9"/>
      <c r="G44" s="9"/>
      <c r="H44" s="9"/>
      <c r="K44" s="13"/>
      <c r="L44" s="13"/>
      <c r="P44" s="13"/>
      <c r="Q44" s="9"/>
      <c r="R44" s="9"/>
      <c r="S44" s="9"/>
      <c r="T44" s="13"/>
      <c r="U44" s="13"/>
      <c r="V44" s="13"/>
      <c r="W44" s="9"/>
      <c r="X44" s="71"/>
      <c r="Y44" s="74"/>
      <c r="Z44" s="77"/>
      <c r="AA44" s="73"/>
      <c r="AB44" s="71"/>
      <c r="AC44" s="76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BB44"/>
      <c r="BC44"/>
      <c r="BD44"/>
      <c r="BG44"/>
      <c r="BH44"/>
      <c r="BK44"/>
      <c r="BL44"/>
    </row>
    <row r="45" spans="1:64" ht="17" x14ac:dyDescent="0.35">
      <c r="A45" s="13"/>
      <c r="B45" s="13"/>
      <c r="C45" s="13"/>
      <c r="D45" s="9"/>
      <c r="E45" s="9"/>
      <c r="F45" s="9"/>
      <c r="G45" s="9"/>
      <c r="H45" s="9"/>
      <c r="K45" s="13"/>
      <c r="L45" s="13"/>
      <c r="P45" s="13"/>
      <c r="Q45" s="9"/>
      <c r="R45" s="9"/>
      <c r="S45" s="9"/>
      <c r="T45" s="13"/>
      <c r="U45" s="13"/>
      <c r="V45" s="13"/>
      <c r="W45" s="9"/>
      <c r="X45" s="71"/>
      <c r="Y45" s="74"/>
      <c r="Z45" s="77"/>
      <c r="AA45" s="73"/>
      <c r="AB45" s="71"/>
      <c r="AC45" s="76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BB45"/>
      <c r="BC45"/>
      <c r="BD45"/>
      <c r="BG45"/>
      <c r="BH45"/>
      <c r="BK45"/>
      <c r="BL45"/>
    </row>
    <row r="46" spans="1:64" ht="17" x14ac:dyDescent="0.35">
      <c r="A46" s="13"/>
      <c r="B46" s="13"/>
      <c r="C46" s="13"/>
      <c r="D46" s="9"/>
      <c r="E46" s="9"/>
      <c r="F46" s="9"/>
      <c r="G46" s="9"/>
      <c r="H46" s="9"/>
      <c r="K46" s="13"/>
      <c r="L46" s="13"/>
      <c r="P46" s="13"/>
      <c r="Q46" s="9"/>
      <c r="R46" s="9"/>
      <c r="S46" s="9"/>
      <c r="T46" s="13"/>
      <c r="U46" s="13"/>
      <c r="V46" s="13"/>
      <c r="W46" s="9"/>
      <c r="X46" s="71"/>
      <c r="Y46" s="74"/>
      <c r="Z46" s="77"/>
      <c r="AA46" s="73"/>
      <c r="AB46" s="71"/>
      <c r="AC46" s="76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BB46"/>
      <c r="BC46"/>
      <c r="BD46"/>
      <c r="BG46"/>
      <c r="BH46"/>
      <c r="BK46"/>
      <c r="BL46"/>
    </row>
    <row r="47" spans="1:64" ht="17" x14ac:dyDescent="0.35">
      <c r="A47" s="13"/>
      <c r="B47" s="13"/>
      <c r="C47" s="13"/>
      <c r="D47" s="9"/>
      <c r="E47" s="9"/>
      <c r="F47" s="9"/>
      <c r="G47" s="9"/>
      <c r="H47" s="9"/>
      <c r="K47" s="13"/>
      <c r="L47" s="13"/>
      <c r="P47" s="13"/>
      <c r="Q47" s="9"/>
      <c r="R47" s="9"/>
      <c r="S47" s="9"/>
      <c r="T47" s="13"/>
      <c r="U47" s="13"/>
      <c r="V47" s="13"/>
      <c r="W47" s="9"/>
      <c r="X47" s="71"/>
      <c r="Y47" s="74"/>
      <c r="Z47" s="77"/>
      <c r="AA47" s="73"/>
      <c r="AB47" s="71"/>
      <c r="AC47" s="76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BB47"/>
      <c r="BC47"/>
      <c r="BD47"/>
      <c r="BG47"/>
      <c r="BH47"/>
      <c r="BK47"/>
      <c r="BL47"/>
    </row>
    <row r="48" spans="1:64" ht="17" x14ac:dyDescent="0.35">
      <c r="A48" s="13"/>
      <c r="B48" s="13"/>
      <c r="C48" s="13"/>
      <c r="D48" s="9"/>
      <c r="E48" s="9"/>
      <c r="F48" s="9"/>
      <c r="G48" s="9"/>
      <c r="H48" s="9"/>
      <c r="K48" s="13"/>
      <c r="L48" s="13"/>
      <c r="P48" s="13"/>
      <c r="Q48" s="9"/>
      <c r="R48" s="9"/>
      <c r="S48" s="9"/>
      <c r="T48" s="13"/>
      <c r="U48" s="13"/>
      <c r="V48" s="13"/>
      <c r="W48" s="9"/>
      <c r="X48" s="71"/>
      <c r="Y48" s="74"/>
      <c r="Z48" s="77"/>
      <c r="AA48" s="73"/>
      <c r="AB48" s="71"/>
      <c r="AC48" s="76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BB48"/>
      <c r="BC48"/>
      <c r="BD48"/>
      <c r="BG48"/>
      <c r="BH48"/>
      <c r="BK48"/>
      <c r="BL48"/>
    </row>
    <row r="49" spans="1:64" ht="17" x14ac:dyDescent="0.35">
      <c r="A49" s="13"/>
      <c r="B49" s="13"/>
      <c r="C49" s="13"/>
      <c r="D49" s="9"/>
      <c r="E49" s="9"/>
      <c r="F49" s="9"/>
      <c r="G49" s="9"/>
      <c r="H49" s="9"/>
      <c r="K49" s="13"/>
      <c r="L49" s="13"/>
      <c r="P49" s="13"/>
      <c r="Q49" s="9"/>
      <c r="R49" s="9"/>
      <c r="S49" s="9"/>
      <c r="T49" s="13"/>
      <c r="U49" s="13"/>
      <c r="V49" s="13"/>
      <c r="W49" s="9"/>
      <c r="X49" s="71"/>
      <c r="Y49" s="74"/>
      <c r="Z49" s="77"/>
      <c r="AA49" s="73"/>
      <c r="AB49" s="71"/>
      <c r="AC49" s="76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BB49"/>
      <c r="BC49"/>
      <c r="BD49"/>
      <c r="BG49"/>
      <c r="BH49"/>
      <c r="BK49"/>
      <c r="BL49"/>
    </row>
    <row r="50" spans="1:64" ht="17" x14ac:dyDescent="0.35">
      <c r="A50" s="13"/>
      <c r="B50" s="13"/>
      <c r="C50" s="13"/>
      <c r="D50" s="9"/>
      <c r="E50" s="9"/>
      <c r="F50" s="9"/>
      <c r="G50" s="9"/>
      <c r="H50" s="9"/>
      <c r="K50" s="13"/>
      <c r="L50" s="13"/>
      <c r="P50" s="13"/>
      <c r="Q50" s="9"/>
      <c r="R50" s="9"/>
      <c r="S50" s="9"/>
      <c r="T50" s="13"/>
      <c r="U50" s="13"/>
      <c r="V50" s="13"/>
      <c r="W50" s="9"/>
      <c r="X50" s="71"/>
      <c r="Y50" s="74"/>
      <c r="Z50" s="77"/>
      <c r="AA50" s="73"/>
      <c r="AB50" s="71"/>
      <c r="AC50" s="76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BB50"/>
      <c r="BC50"/>
      <c r="BD50"/>
      <c r="BG50"/>
      <c r="BH50"/>
      <c r="BK50"/>
      <c r="BL50"/>
    </row>
    <row r="51" spans="1:64" ht="17" x14ac:dyDescent="0.35">
      <c r="A51" s="13"/>
      <c r="B51" s="13"/>
      <c r="C51" s="13"/>
      <c r="D51" s="9"/>
      <c r="E51" s="9"/>
      <c r="F51" s="9"/>
      <c r="G51" s="9"/>
      <c r="H51" s="9"/>
      <c r="K51" s="13"/>
      <c r="L51" s="13"/>
      <c r="P51" s="13"/>
      <c r="Q51" s="9"/>
      <c r="R51" s="9"/>
      <c r="S51" s="9"/>
      <c r="T51" s="13"/>
      <c r="U51" s="13"/>
      <c r="V51" s="13"/>
      <c r="W51" s="9"/>
      <c r="X51" s="71"/>
      <c r="Y51" s="74"/>
      <c r="Z51" s="77"/>
      <c r="AA51" s="73"/>
      <c r="AB51" s="71"/>
      <c r="AC51" s="76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BB51"/>
      <c r="BC51"/>
      <c r="BD51"/>
      <c r="BG51"/>
      <c r="BH51"/>
      <c r="BK51"/>
      <c r="BL51"/>
    </row>
    <row r="52" spans="1:64" ht="17" x14ac:dyDescent="0.35">
      <c r="A52" s="13"/>
      <c r="B52" s="13"/>
      <c r="C52" s="13"/>
      <c r="D52" s="9"/>
      <c r="E52" s="9"/>
      <c r="F52" s="9"/>
      <c r="G52" s="9"/>
      <c r="H52" s="9"/>
      <c r="K52" s="13"/>
      <c r="L52" s="13"/>
      <c r="P52" s="13"/>
      <c r="Q52" s="9"/>
      <c r="R52" s="9"/>
      <c r="S52" s="9"/>
      <c r="T52" s="13"/>
      <c r="U52" s="13"/>
      <c r="V52" s="13"/>
      <c r="W52" s="9"/>
      <c r="X52" s="71"/>
      <c r="Y52" s="74"/>
      <c r="Z52" s="77"/>
      <c r="AA52" s="73"/>
      <c r="AB52" s="71"/>
      <c r="AC52" s="76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BB52"/>
      <c r="BC52"/>
      <c r="BD52"/>
      <c r="BG52"/>
      <c r="BH52"/>
      <c r="BK52"/>
      <c r="BL52"/>
    </row>
    <row r="53" spans="1:64" ht="17" x14ac:dyDescent="0.35">
      <c r="A53" s="13"/>
      <c r="B53" s="13"/>
      <c r="C53" s="13"/>
      <c r="D53" s="9"/>
      <c r="E53" s="9"/>
      <c r="F53" s="9"/>
      <c r="G53" s="9"/>
      <c r="H53" s="9"/>
      <c r="K53" s="13"/>
      <c r="L53" s="13"/>
      <c r="P53" s="13"/>
      <c r="Q53" s="9"/>
      <c r="R53" s="9"/>
      <c r="S53" s="9"/>
      <c r="T53" s="13"/>
      <c r="U53" s="13"/>
      <c r="V53" s="13"/>
      <c r="W53" s="9"/>
      <c r="X53" s="71"/>
      <c r="Y53" s="74"/>
      <c r="Z53" s="77"/>
      <c r="AA53" s="73"/>
      <c r="AB53" s="71"/>
      <c r="AC53" s="76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BB53"/>
      <c r="BC53"/>
      <c r="BD53"/>
      <c r="BG53"/>
      <c r="BH53"/>
      <c r="BK53"/>
      <c r="BL53"/>
    </row>
    <row r="54" spans="1:64" ht="17" x14ac:dyDescent="0.35">
      <c r="A54" s="13"/>
      <c r="B54" s="13"/>
      <c r="C54" s="13"/>
      <c r="D54" s="9"/>
      <c r="E54" s="9"/>
      <c r="F54" s="9"/>
      <c r="G54" s="9"/>
      <c r="H54" s="9"/>
      <c r="K54" s="13"/>
      <c r="L54" s="13"/>
      <c r="P54" s="13"/>
      <c r="Q54" s="9"/>
      <c r="R54" s="9"/>
      <c r="S54" s="9"/>
      <c r="T54" s="13"/>
      <c r="U54" s="13"/>
      <c r="V54" s="13"/>
      <c r="W54" s="9"/>
      <c r="X54" s="71"/>
      <c r="Y54" s="74"/>
      <c r="Z54" s="77"/>
      <c r="AA54" s="73"/>
      <c r="AB54" s="71"/>
      <c r="AC54" s="76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BB54"/>
      <c r="BC54"/>
      <c r="BD54"/>
      <c r="BG54"/>
      <c r="BH54"/>
      <c r="BK54"/>
      <c r="BL54"/>
    </row>
    <row r="55" spans="1:64" ht="17" x14ac:dyDescent="0.35">
      <c r="A55" s="13"/>
      <c r="B55" s="13"/>
      <c r="C55" s="13"/>
      <c r="D55" s="9"/>
      <c r="E55" s="9"/>
      <c r="F55" s="9"/>
      <c r="G55" s="9"/>
      <c r="H55" s="9"/>
      <c r="K55" s="13"/>
      <c r="L55" s="13"/>
      <c r="P55" s="13"/>
      <c r="Q55" s="9"/>
      <c r="R55" s="9"/>
      <c r="S55" s="9"/>
      <c r="T55" s="13"/>
      <c r="U55" s="13"/>
      <c r="V55" s="13"/>
      <c r="W55" s="9"/>
      <c r="X55" s="71"/>
      <c r="Y55" s="74"/>
      <c r="Z55" s="77"/>
      <c r="AA55" s="73"/>
      <c r="AB55" s="71"/>
      <c r="AC55" s="76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BB55"/>
      <c r="BC55"/>
      <c r="BD55"/>
      <c r="BG55"/>
      <c r="BH55"/>
      <c r="BK55"/>
      <c r="BL55"/>
    </row>
    <row r="56" spans="1:64" ht="17" x14ac:dyDescent="0.35">
      <c r="A56" s="13"/>
      <c r="B56" s="13"/>
      <c r="C56" s="13"/>
      <c r="D56" s="9"/>
      <c r="E56" s="9"/>
      <c r="F56" s="9"/>
      <c r="G56" s="9"/>
      <c r="H56" s="9"/>
      <c r="K56" s="13"/>
      <c r="L56" s="13"/>
      <c r="P56" s="13"/>
      <c r="Q56" s="9"/>
      <c r="R56" s="9"/>
      <c r="S56" s="9"/>
      <c r="T56" s="13"/>
      <c r="U56" s="13"/>
      <c r="V56" s="13"/>
      <c r="W56" s="9"/>
      <c r="X56" s="71"/>
      <c r="Y56" s="74"/>
      <c r="Z56" s="77"/>
      <c r="AA56" s="73"/>
      <c r="AB56" s="71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BB56"/>
      <c r="BC56"/>
      <c r="BD56"/>
      <c r="BG56"/>
      <c r="BH56"/>
      <c r="BK56"/>
      <c r="BL56"/>
    </row>
    <row r="57" spans="1:64" ht="17" x14ac:dyDescent="0.35">
      <c r="A57" s="13"/>
      <c r="B57" s="13"/>
      <c r="C57" s="13"/>
      <c r="D57" s="9"/>
      <c r="E57" s="9"/>
      <c r="F57" s="9"/>
      <c r="G57" s="9"/>
      <c r="H57" s="9"/>
      <c r="K57" s="13"/>
      <c r="L57" s="13"/>
      <c r="P57" s="13"/>
      <c r="Q57" s="9"/>
      <c r="R57" s="9"/>
      <c r="S57" s="9"/>
      <c r="T57" s="13"/>
      <c r="U57" s="13"/>
      <c r="V57" s="13"/>
      <c r="W57" s="9"/>
      <c r="X57" s="71"/>
      <c r="Y57" s="74"/>
      <c r="Z57" s="77"/>
      <c r="AA57" s="73"/>
      <c r="AB57" s="71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BB57"/>
      <c r="BC57"/>
      <c r="BD57"/>
      <c r="BG57"/>
      <c r="BH57"/>
      <c r="BK57"/>
      <c r="BL57"/>
    </row>
    <row r="58" spans="1:64" ht="17" x14ac:dyDescent="0.35">
      <c r="A58" s="13"/>
      <c r="B58" s="13"/>
      <c r="C58" s="13"/>
      <c r="D58" s="9"/>
      <c r="E58" s="9"/>
      <c r="F58" s="9"/>
      <c r="G58" s="9"/>
      <c r="H58" s="9"/>
      <c r="K58" s="13"/>
      <c r="L58" s="13"/>
      <c r="P58" s="13"/>
      <c r="Q58" s="9"/>
      <c r="R58" s="9"/>
      <c r="S58" s="9"/>
      <c r="T58" s="13"/>
      <c r="U58" s="13"/>
      <c r="V58" s="13"/>
      <c r="W58" s="9"/>
      <c r="X58" s="71"/>
      <c r="Y58" s="74"/>
      <c r="Z58" s="77"/>
      <c r="AA58" s="73"/>
      <c r="AB58" s="71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BB58"/>
      <c r="BC58"/>
      <c r="BD58"/>
      <c r="BG58"/>
      <c r="BH58"/>
      <c r="BK58"/>
      <c r="BL58"/>
    </row>
    <row r="59" spans="1:64" ht="17" x14ac:dyDescent="0.35">
      <c r="A59" s="13"/>
      <c r="B59" s="13"/>
      <c r="C59" s="13"/>
      <c r="D59" s="9"/>
      <c r="E59" s="9"/>
      <c r="F59" s="9"/>
      <c r="G59" s="9"/>
      <c r="H59" s="9"/>
      <c r="K59" s="13"/>
      <c r="L59" s="13"/>
      <c r="P59" s="13"/>
      <c r="Q59" s="9"/>
      <c r="R59" s="9"/>
      <c r="S59" s="9"/>
      <c r="T59" s="13"/>
      <c r="U59" s="13"/>
      <c r="V59" s="13"/>
      <c r="W59" s="9"/>
      <c r="X59" s="71"/>
      <c r="Y59" s="74"/>
      <c r="Z59" s="77"/>
      <c r="AA59" s="73"/>
      <c r="AB59" s="71"/>
      <c r="AC59" s="76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BB59"/>
      <c r="BC59"/>
      <c r="BD59"/>
      <c r="BG59"/>
      <c r="BH59"/>
      <c r="BK59"/>
      <c r="BL59"/>
    </row>
    <row r="60" spans="1:64" ht="17" x14ac:dyDescent="0.35">
      <c r="A60" s="13"/>
      <c r="B60" s="13"/>
      <c r="C60" s="13"/>
      <c r="D60" s="9"/>
      <c r="E60" s="9"/>
      <c r="F60" s="9"/>
      <c r="G60" s="9"/>
      <c r="H60" s="9"/>
      <c r="K60" s="13"/>
      <c r="L60" s="13"/>
      <c r="P60" s="13"/>
      <c r="Q60" s="9"/>
      <c r="R60" s="9"/>
      <c r="S60" s="9"/>
      <c r="T60" s="13"/>
      <c r="U60" s="13"/>
      <c r="V60" s="13"/>
      <c r="W60" s="9"/>
      <c r="X60" s="71"/>
      <c r="Y60" s="74"/>
      <c r="Z60" s="77"/>
      <c r="AA60" s="73"/>
      <c r="AB60" s="71"/>
      <c r="AC60" s="76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BB60"/>
      <c r="BC60"/>
      <c r="BD60"/>
      <c r="BG60"/>
      <c r="BH60"/>
      <c r="BK60"/>
      <c r="BL60"/>
    </row>
    <row r="61" spans="1:64" ht="17" x14ac:dyDescent="0.35">
      <c r="A61" s="13"/>
      <c r="B61" s="13"/>
      <c r="C61" s="13"/>
      <c r="D61" s="9"/>
      <c r="E61" s="9"/>
      <c r="F61" s="9"/>
      <c r="G61" s="9"/>
      <c r="H61" s="9"/>
      <c r="K61" s="13"/>
      <c r="L61" s="13"/>
      <c r="P61" s="13"/>
      <c r="Q61" s="9"/>
      <c r="R61" s="9"/>
      <c r="S61" s="9"/>
      <c r="T61" s="13"/>
      <c r="U61" s="13"/>
      <c r="V61" s="13"/>
      <c r="W61" s="9"/>
      <c r="X61" s="71"/>
      <c r="Y61" s="74"/>
      <c r="Z61" s="77"/>
      <c r="AA61" s="73"/>
      <c r="AB61" s="71"/>
      <c r="AC61" s="76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BB61"/>
      <c r="BC61"/>
      <c r="BD61"/>
      <c r="BG61"/>
      <c r="BH61"/>
      <c r="BK61"/>
      <c r="BL61"/>
    </row>
    <row r="62" spans="1:64" ht="17" x14ac:dyDescent="0.35">
      <c r="A62" s="13"/>
      <c r="B62" s="13"/>
      <c r="C62" s="13"/>
      <c r="D62" s="9"/>
      <c r="E62" s="9"/>
      <c r="F62" s="9"/>
      <c r="G62" s="9"/>
      <c r="H62" s="9"/>
      <c r="K62" s="13"/>
      <c r="L62" s="13"/>
      <c r="P62" s="13"/>
      <c r="Q62" s="9"/>
      <c r="R62" s="9"/>
      <c r="S62" s="9"/>
      <c r="T62" s="13"/>
      <c r="U62" s="13"/>
      <c r="V62" s="13"/>
      <c r="W62" s="9"/>
      <c r="X62" s="71"/>
      <c r="Y62" s="74"/>
      <c r="Z62" s="77"/>
      <c r="AA62" s="73"/>
      <c r="AB62" s="71"/>
      <c r="AC62" s="76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BB62"/>
      <c r="BC62"/>
      <c r="BD62"/>
      <c r="BG62"/>
      <c r="BH62"/>
      <c r="BK62"/>
      <c r="BL62"/>
    </row>
    <row r="63" spans="1:64" ht="17" x14ac:dyDescent="0.35">
      <c r="A63" s="13"/>
      <c r="B63" s="13"/>
      <c r="C63" s="13"/>
      <c r="D63" s="9"/>
      <c r="E63" s="9"/>
      <c r="F63" s="9"/>
      <c r="G63" s="9"/>
      <c r="H63" s="9"/>
      <c r="K63" s="13"/>
      <c r="L63" s="13"/>
      <c r="P63" s="13"/>
      <c r="Q63" s="9"/>
      <c r="R63" s="9"/>
      <c r="S63" s="9"/>
      <c r="T63" s="13"/>
      <c r="U63" s="13"/>
      <c r="V63" s="13"/>
      <c r="W63" s="9"/>
      <c r="X63" s="71"/>
      <c r="Y63" s="74"/>
      <c r="Z63" s="77"/>
      <c r="AA63" s="73"/>
      <c r="AB63" s="71"/>
      <c r="AC63" s="76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BB63"/>
      <c r="BC63"/>
      <c r="BD63"/>
      <c r="BG63"/>
      <c r="BH63"/>
      <c r="BK63"/>
      <c r="BL63"/>
    </row>
    <row r="64" spans="1:64" ht="17" x14ac:dyDescent="0.35">
      <c r="A64" s="13"/>
      <c r="B64" s="13"/>
      <c r="C64" s="13"/>
      <c r="D64" s="9"/>
      <c r="E64" s="9"/>
      <c r="F64" s="9"/>
      <c r="G64" s="9"/>
      <c r="H64" s="9"/>
      <c r="K64" s="13"/>
      <c r="L64" s="13"/>
      <c r="P64" s="13"/>
      <c r="Q64" s="9"/>
      <c r="R64" s="9"/>
      <c r="S64" s="9"/>
      <c r="T64" s="13"/>
      <c r="U64" s="13"/>
      <c r="V64" s="13"/>
      <c r="W64" s="9"/>
      <c r="X64" s="71"/>
      <c r="Y64" s="74"/>
      <c r="Z64" s="77"/>
      <c r="AA64" s="73"/>
      <c r="AB64" s="71"/>
      <c r="AC64" s="76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BB64"/>
      <c r="BC64"/>
      <c r="BD64"/>
      <c r="BG64"/>
      <c r="BH64"/>
      <c r="BK64"/>
      <c r="BL64"/>
    </row>
    <row r="65" spans="1:64" ht="17" x14ac:dyDescent="0.35">
      <c r="A65" s="13"/>
      <c r="B65" s="13"/>
      <c r="C65" s="13"/>
      <c r="D65" s="9"/>
      <c r="E65" s="9"/>
      <c r="F65" s="9"/>
      <c r="G65" s="9"/>
      <c r="H65" s="9"/>
      <c r="K65" s="13"/>
      <c r="L65" s="13"/>
      <c r="P65" s="13"/>
      <c r="Q65" s="9"/>
      <c r="R65" s="9"/>
      <c r="S65" s="9"/>
      <c r="T65" s="13"/>
      <c r="U65" s="13"/>
      <c r="V65" s="13"/>
      <c r="W65" s="9"/>
      <c r="X65" s="71"/>
      <c r="Y65" s="74"/>
      <c r="Z65" s="77"/>
      <c r="AA65" s="73"/>
      <c r="AB65" s="71"/>
      <c r="AC65" s="76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BB65"/>
      <c r="BC65"/>
      <c r="BD65"/>
      <c r="BG65"/>
      <c r="BH65"/>
      <c r="BK65"/>
      <c r="BL65"/>
    </row>
    <row r="66" spans="1:64" ht="17" x14ac:dyDescent="0.35">
      <c r="A66" s="13"/>
      <c r="B66" s="13"/>
      <c r="C66" s="13"/>
      <c r="D66" s="9"/>
      <c r="E66" s="9"/>
      <c r="F66" s="9"/>
      <c r="G66" s="9"/>
      <c r="H66" s="9"/>
      <c r="K66" s="13"/>
      <c r="L66" s="13"/>
      <c r="P66" s="13"/>
      <c r="Q66" s="9"/>
      <c r="R66" s="9"/>
      <c r="S66" s="9"/>
      <c r="T66" s="13"/>
      <c r="U66" s="13"/>
      <c r="V66" s="13"/>
      <c r="W66" s="9"/>
      <c r="X66" s="71"/>
      <c r="Y66" s="74"/>
      <c r="Z66" s="77"/>
      <c r="AA66" s="73"/>
      <c r="AB66" s="71"/>
      <c r="AC66" s="76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BB66"/>
      <c r="BC66"/>
      <c r="BD66"/>
      <c r="BG66"/>
      <c r="BH66"/>
      <c r="BK66"/>
      <c r="BL66"/>
    </row>
    <row r="67" spans="1:64" ht="17" x14ac:dyDescent="0.35">
      <c r="A67" s="13"/>
      <c r="B67" s="13"/>
      <c r="C67" s="13"/>
      <c r="D67" s="9"/>
      <c r="E67" s="9"/>
      <c r="F67" s="9"/>
      <c r="G67" s="9"/>
      <c r="H67" s="9"/>
      <c r="K67" s="13"/>
      <c r="L67" s="13"/>
      <c r="P67" s="13"/>
      <c r="Q67" s="9"/>
      <c r="R67" s="9"/>
      <c r="S67" s="9"/>
      <c r="T67" s="13"/>
      <c r="U67" s="13"/>
      <c r="V67" s="13"/>
      <c r="W67" s="9"/>
      <c r="X67" s="71"/>
      <c r="Y67" s="74"/>
      <c r="Z67" s="77"/>
      <c r="AA67" s="73"/>
      <c r="AB67" s="71"/>
      <c r="AC67" s="76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BB67"/>
      <c r="BC67"/>
      <c r="BD67"/>
      <c r="BG67"/>
      <c r="BH67"/>
      <c r="BK67"/>
      <c r="BL67"/>
    </row>
    <row r="68" spans="1:64" ht="17" x14ac:dyDescent="0.35">
      <c r="A68" s="13"/>
      <c r="B68" s="13"/>
      <c r="C68" s="13"/>
      <c r="D68" s="9"/>
      <c r="E68" s="9"/>
      <c r="F68" s="9"/>
      <c r="G68" s="9"/>
      <c r="H68" s="9"/>
      <c r="K68" s="13"/>
      <c r="L68" s="13"/>
      <c r="P68" s="13"/>
      <c r="Q68" s="9"/>
      <c r="R68" s="9"/>
      <c r="S68" s="9"/>
      <c r="T68" s="13"/>
      <c r="U68" s="13"/>
      <c r="V68" s="13"/>
      <c r="W68" s="9"/>
      <c r="X68" s="71"/>
      <c r="Y68" s="74"/>
      <c r="Z68" s="77"/>
      <c r="AA68" s="73"/>
      <c r="AB68" s="71"/>
      <c r="AC68" s="76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BB68"/>
      <c r="BC68"/>
      <c r="BD68"/>
      <c r="BG68"/>
      <c r="BH68"/>
      <c r="BK68"/>
      <c r="BL68"/>
    </row>
    <row r="69" spans="1:64" ht="17" x14ac:dyDescent="0.35">
      <c r="A69" s="13"/>
      <c r="B69" s="13"/>
      <c r="C69" s="13"/>
      <c r="D69" s="9"/>
      <c r="E69" s="9"/>
      <c r="F69" s="9"/>
      <c r="G69" s="9"/>
      <c r="H69" s="9"/>
      <c r="K69" s="13"/>
      <c r="L69" s="13"/>
      <c r="P69" s="13"/>
      <c r="Q69" s="9"/>
      <c r="R69" s="9"/>
      <c r="S69" s="9"/>
      <c r="T69" s="13"/>
      <c r="U69" s="13"/>
      <c r="V69" s="13"/>
      <c r="W69" s="9"/>
      <c r="X69" s="71"/>
      <c r="Y69" s="74"/>
      <c r="Z69" s="77"/>
      <c r="AA69" s="73"/>
      <c r="AB69" s="71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BB69"/>
      <c r="BC69"/>
      <c r="BD69"/>
      <c r="BG69"/>
      <c r="BH69"/>
      <c r="BK69"/>
      <c r="BL69"/>
    </row>
    <row r="70" spans="1:64" ht="17" x14ac:dyDescent="0.35">
      <c r="A70" s="13"/>
      <c r="B70" s="13"/>
      <c r="C70" s="13"/>
      <c r="D70" s="9"/>
      <c r="E70" s="9"/>
      <c r="F70" s="9"/>
      <c r="G70" s="9"/>
      <c r="H70" s="9"/>
      <c r="K70" s="13"/>
      <c r="L70" s="13"/>
      <c r="P70" s="13"/>
      <c r="Q70" s="9"/>
      <c r="R70" s="9"/>
      <c r="S70" s="9"/>
      <c r="T70" s="13"/>
      <c r="U70" s="13"/>
      <c r="V70" s="13"/>
      <c r="W70" s="9"/>
      <c r="X70" s="71"/>
      <c r="Y70" s="74"/>
      <c r="Z70" s="77"/>
      <c r="AA70" s="73"/>
      <c r="AB70" s="71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BB70"/>
      <c r="BC70"/>
      <c r="BD70"/>
      <c r="BG70"/>
      <c r="BH70"/>
      <c r="BK70"/>
      <c r="BL70"/>
    </row>
    <row r="71" spans="1:64" ht="17" x14ac:dyDescent="0.35">
      <c r="A71" s="13"/>
      <c r="B71" s="13"/>
      <c r="C71" s="13"/>
      <c r="D71" s="9"/>
      <c r="E71" s="9"/>
      <c r="F71" s="9"/>
      <c r="G71" s="9"/>
      <c r="H71" s="9"/>
      <c r="K71" s="13"/>
      <c r="L71" s="13"/>
      <c r="P71" s="13"/>
      <c r="Q71" s="9"/>
      <c r="R71" s="9"/>
      <c r="S71" s="9"/>
      <c r="T71" s="13"/>
      <c r="U71" s="13"/>
      <c r="V71" s="13"/>
      <c r="W71" s="9"/>
      <c r="X71" s="71"/>
      <c r="Y71" s="74"/>
      <c r="Z71" s="77"/>
      <c r="AA71" s="73"/>
      <c r="AB71" s="71"/>
      <c r="AC71" s="76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1"/>
      <c r="AT71" s="71"/>
      <c r="AU71" s="71"/>
      <c r="AV71" s="71"/>
      <c r="AW71" s="71"/>
      <c r="AX71" s="71"/>
      <c r="AY71" s="71"/>
      <c r="AZ71" s="71"/>
      <c r="BA71" s="71"/>
      <c r="BB71"/>
      <c r="BC71"/>
      <c r="BD71"/>
      <c r="BG71"/>
      <c r="BH71"/>
      <c r="BK71"/>
      <c r="BL71"/>
    </row>
    <row r="72" spans="1:64" ht="17" x14ac:dyDescent="0.35">
      <c r="A72" s="13"/>
      <c r="B72" s="13"/>
      <c r="C72" s="13"/>
      <c r="D72" s="9"/>
      <c r="E72" s="9"/>
      <c r="F72" s="9"/>
      <c r="G72" s="9"/>
      <c r="H72" s="9"/>
      <c r="K72" s="13"/>
      <c r="L72" s="13"/>
      <c r="P72" s="13"/>
      <c r="Q72" s="9"/>
      <c r="R72" s="9"/>
      <c r="S72" s="9"/>
      <c r="T72" s="13"/>
      <c r="U72" s="13"/>
      <c r="V72" s="13"/>
      <c r="W72" s="9"/>
      <c r="X72" s="71"/>
      <c r="Y72" s="74"/>
      <c r="Z72" s="77"/>
      <c r="AA72" s="73"/>
      <c r="AB72" s="71"/>
      <c r="AC72" s="76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BB72"/>
      <c r="BC72"/>
      <c r="BD72"/>
      <c r="BG72"/>
      <c r="BH72"/>
      <c r="BK72"/>
      <c r="BL72"/>
    </row>
    <row r="73" spans="1:64" ht="17" x14ac:dyDescent="0.35">
      <c r="A73" s="13"/>
      <c r="B73" s="13"/>
      <c r="C73" s="13"/>
      <c r="D73" s="9"/>
      <c r="E73" s="9"/>
      <c r="F73" s="9"/>
      <c r="G73" s="9"/>
      <c r="H73" s="9"/>
      <c r="K73" s="13"/>
      <c r="L73" s="13"/>
      <c r="P73" s="13"/>
      <c r="Q73" s="9"/>
      <c r="R73" s="9"/>
      <c r="S73" s="9"/>
      <c r="T73" s="13"/>
      <c r="U73" s="13"/>
      <c r="V73" s="13"/>
      <c r="W73" s="9"/>
      <c r="X73" s="71"/>
      <c r="Y73" s="74"/>
      <c r="Z73" s="77"/>
      <c r="AA73" s="73"/>
      <c r="AB73" s="71"/>
      <c r="AC73" s="76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BB73"/>
      <c r="BC73"/>
      <c r="BD73"/>
      <c r="BG73"/>
      <c r="BH73"/>
      <c r="BK73"/>
      <c r="BL73"/>
    </row>
    <row r="74" spans="1:64" ht="17" x14ac:dyDescent="0.35">
      <c r="A74" s="13"/>
      <c r="B74" s="13"/>
      <c r="C74" s="13"/>
      <c r="D74" s="9"/>
      <c r="E74" s="9"/>
      <c r="F74" s="9"/>
      <c r="G74" s="9"/>
      <c r="H74" s="9"/>
      <c r="K74" s="13"/>
      <c r="L74" s="13"/>
      <c r="P74" s="13"/>
      <c r="Q74" s="9"/>
      <c r="R74" s="9"/>
      <c r="S74" s="9"/>
      <c r="T74" s="13"/>
      <c r="U74" s="13"/>
      <c r="V74" s="13"/>
      <c r="W74" s="9"/>
      <c r="X74" s="71"/>
      <c r="Y74" s="74"/>
      <c r="Z74" s="77"/>
      <c r="AA74" s="73"/>
      <c r="AB74" s="71"/>
      <c r="AC74" s="76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BB74"/>
      <c r="BC74"/>
      <c r="BD74"/>
      <c r="BG74"/>
      <c r="BH74"/>
      <c r="BK74"/>
      <c r="BL74"/>
    </row>
    <row r="75" spans="1:64" ht="17" x14ac:dyDescent="0.35">
      <c r="A75" s="13"/>
      <c r="B75" s="13"/>
      <c r="C75" s="13"/>
      <c r="D75" s="9"/>
      <c r="E75" s="9"/>
      <c r="F75" s="9"/>
      <c r="G75" s="9"/>
      <c r="H75" s="9"/>
      <c r="K75" s="13"/>
      <c r="L75" s="13"/>
      <c r="P75" s="13"/>
      <c r="Q75" s="9"/>
      <c r="R75" s="9"/>
      <c r="S75" s="9"/>
      <c r="T75" s="13"/>
      <c r="U75" s="13"/>
      <c r="V75" s="13"/>
      <c r="W75" s="9"/>
      <c r="X75" s="71"/>
      <c r="Y75" s="74"/>
      <c r="Z75" s="77"/>
      <c r="AA75" s="73"/>
      <c r="AB75" s="71"/>
      <c r="AC75" s="76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BB75"/>
      <c r="BC75"/>
      <c r="BD75"/>
      <c r="BG75"/>
      <c r="BH75"/>
      <c r="BK75"/>
      <c r="BL75"/>
    </row>
    <row r="76" spans="1:64" ht="17" x14ac:dyDescent="0.35">
      <c r="A76" s="13"/>
      <c r="B76" s="13"/>
      <c r="C76" s="13"/>
      <c r="D76" s="9"/>
      <c r="E76" s="9"/>
      <c r="F76" s="9"/>
      <c r="G76" s="9"/>
      <c r="H76" s="9"/>
      <c r="K76" s="13"/>
      <c r="L76" s="13"/>
      <c r="P76" s="13"/>
      <c r="Q76" s="9"/>
      <c r="R76" s="9"/>
      <c r="S76" s="9"/>
      <c r="T76" s="13"/>
      <c r="U76" s="13"/>
      <c r="V76" s="13"/>
      <c r="W76" s="9"/>
      <c r="X76" s="71"/>
      <c r="Y76" s="74"/>
      <c r="Z76" s="77"/>
      <c r="AA76" s="73"/>
      <c r="AB76" s="71"/>
      <c r="AC76" s="76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BB76"/>
      <c r="BC76"/>
      <c r="BD76"/>
      <c r="BG76"/>
      <c r="BH76"/>
      <c r="BK76"/>
      <c r="BL76"/>
    </row>
    <row r="77" spans="1:64" ht="17" x14ac:dyDescent="0.35">
      <c r="A77" s="13"/>
      <c r="B77" s="13"/>
      <c r="C77" s="13"/>
      <c r="D77" s="9"/>
      <c r="E77" s="9"/>
      <c r="F77" s="9"/>
      <c r="G77" s="9"/>
      <c r="H77" s="9"/>
      <c r="K77" s="13"/>
      <c r="L77" s="13"/>
      <c r="P77" s="13"/>
      <c r="Q77" s="9"/>
      <c r="R77" s="9"/>
      <c r="S77" s="9"/>
      <c r="T77" s="13"/>
      <c r="U77" s="13"/>
      <c r="V77" s="13"/>
      <c r="W77" s="9"/>
      <c r="X77" s="71"/>
      <c r="Y77" s="74"/>
      <c r="Z77" s="77"/>
      <c r="AA77" s="73"/>
      <c r="AB77" s="71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BB77"/>
      <c r="BC77"/>
      <c r="BD77"/>
      <c r="BG77"/>
      <c r="BH77"/>
      <c r="BK77"/>
      <c r="BL77"/>
    </row>
    <row r="78" spans="1:64" ht="17" x14ac:dyDescent="0.35">
      <c r="A78" s="13"/>
      <c r="B78" s="13"/>
      <c r="C78" s="13"/>
      <c r="D78" s="9"/>
      <c r="E78" s="9"/>
      <c r="F78" s="9"/>
      <c r="G78" s="9"/>
      <c r="H78" s="9"/>
      <c r="K78" s="13"/>
      <c r="L78" s="13"/>
      <c r="P78" s="13"/>
      <c r="Q78" s="9"/>
      <c r="R78" s="9"/>
      <c r="S78" s="9"/>
      <c r="T78" s="13"/>
      <c r="U78" s="13"/>
      <c r="V78" s="13"/>
      <c r="W78" s="9"/>
      <c r="X78" s="71"/>
      <c r="Y78" s="74"/>
      <c r="Z78" s="77"/>
      <c r="AA78" s="73"/>
      <c r="AB78" s="71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BB78"/>
      <c r="BC78"/>
      <c r="BD78"/>
      <c r="BG78"/>
      <c r="BH78"/>
      <c r="BK78"/>
      <c r="BL78"/>
    </row>
    <row r="79" spans="1:64" ht="17" x14ac:dyDescent="0.35">
      <c r="A79" s="13"/>
      <c r="B79" s="13"/>
      <c r="C79" s="13"/>
      <c r="D79" s="9"/>
      <c r="E79" s="9"/>
      <c r="F79" s="9"/>
      <c r="G79" s="9"/>
      <c r="H79" s="9"/>
      <c r="K79" s="13"/>
      <c r="L79" s="13"/>
      <c r="P79" s="13"/>
      <c r="Q79" s="9"/>
      <c r="R79" s="9"/>
      <c r="S79" s="9"/>
      <c r="T79" s="13"/>
      <c r="U79" s="13"/>
      <c r="V79" s="13"/>
      <c r="W79" s="9"/>
      <c r="X79" s="71"/>
      <c r="Y79" s="74"/>
      <c r="Z79" s="77"/>
      <c r="AA79" s="73"/>
      <c r="AB79" s="71"/>
      <c r="AC79" s="76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BB79"/>
      <c r="BC79"/>
      <c r="BD79"/>
      <c r="BG79"/>
      <c r="BH79"/>
      <c r="BK79"/>
      <c r="BL79"/>
    </row>
    <row r="80" spans="1:64" ht="17" x14ac:dyDescent="0.35">
      <c r="A80" s="13"/>
      <c r="B80" s="13"/>
      <c r="C80" s="13"/>
      <c r="D80" s="9"/>
      <c r="E80" s="9"/>
      <c r="F80" s="9"/>
      <c r="G80" s="9"/>
      <c r="H80" s="9"/>
      <c r="K80" s="13"/>
      <c r="L80" s="13"/>
      <c r="P80" s="13"/>
      <c r="Q80" s="9"/>
      <c r="R80" s="9"/>
      <c r="S80" s="9"/>
      <c r="T80" s="13"/>
      <c r="U80" s="13"/>
      <c r="V80" s="13"/>
      <c r="W80" s="9"/>
      <c r="X80" s="71"/>
      <c r="Y80" s="74"/>
      <c r="Z80" s="77"/>
      <c r="AA80" s="73"/>
      <c r="AB80" s="71"/>
      <c r="AC80" s="76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BB80"/>
      <c r="BC80"/>
      <c r="BD80"/>
      <c r="BG80"/>
      <c r="BH80"/>
      <c r="BK80"/>
      <c r="BL80"/>
    </row>
    <row r="81" spans="1:64" ht="17" x14ac:dyDescent="0.35">
      <c r="A81" s="13"/>
      <c r="B81" s="13"/>
      <c r="C81" s="13"/>
      <c r="D81" s="9"/>
      <c r="E81" s="9"/>
      <c r="F81" s="9"/>
      <c r="G81" s="9"/>
      <c r="H81" s="9"/>
      <c r="K81" s="13"/>
      <c r="L81" s="13"/>
      <c r="P81" s="13"/>
      <c r="Q81" s="9"/>
      <c r="R81" s="9"/>
      <c r="S81" s="9"/>
      <c r="T81" s="13"/>
      <c r="U81" s="13"/>
      <c r="V81" s="13"/>
      <c r="W81" s="9"/>
      <c r="X81" s="71"/>
      <c r="Y81" s="74"/>
      <c r="Z81" s="77"/>
      <c r="AA81" s="73"/>
      <c r="AB81" s="71"/>
      <c r="AC81" s="76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BB81"/>
      <c r="BC81"/>
      <c r="BD81"/>
      <c r="BG81"/>
      <c r="BH81"/>
      <c r="BK81"/>
      <c r="BL81"/>
    </row>
    <row r="82" spans="1:64" ht="17" x14ac:dyDescent="0.35">
      <c r="A82" s="13"/>
      <c r="B82" s="13"/>
      <c r="C82" s="13"/>
      <c r="D82" s="9"/>
      <c r="E82" s="9"/>
      <c r="F82" s="9"/>
      <c r="G82" s="9"/>
      <c r="H82" s="9"/>
      <c r="K82" s="13"/>
      <c r="L82" s="13"/>
      <c r="P82" s="13"/>
      <c r="Q82" s="9"/>
      <c r="R82" s="9"/>
      <c r="S82" s="9"/>
      <c r="T82" s="13"/>
      <c r="U82" s="13"/>
      <c r="V82" s="13"/>
      <c r="W82" s="9"/>
      <c r="X82" s="71"/>
      <c r="Y82" s="74"/>
      <c r="Z82" s="77"/>
      <c r="AA82" s="73"/>
      <c r="AB82" s="71"/>
      <c r="AC82" s="76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BB82"/>
      <c r="BC82"/>
      <c r="BD82"/>
      <c r="BG82"/>
      <c r="BH82"/>
      <c r="BK82"/>
      <c r="BL82"/>
    </row>
    <row r="83" spans="1:64" ht="17" x14ac:dyDescent="0.35">
      <c r="A83" s="13"/>
      <c r="B83" s="13"/>
      <c r="C83" s="13"/>
      <c r="D83" s="9"/>
      <c r="E83" s="9"/>
      <c r="F83" s="9"/>
      <c r="G83" s="9"/>
      <c r="H83" s="9"/>
      <c r="K83" s="13"/>
      <c r="L83" s="13"/>
      <c r="P83" s="13"/>
      <c r="Q83" s="9"/>
      <c r="R83" s="9"/>
      <c r="S83" s="9"/>
      <c r="T83" s="13"/>
      <c r="U83" s="13"/>
      <c r="V83" s="13"/>
      <c r="W83" s="9"/>
      <c r="X83" s="71"/>
      <c r="Y83" s="74"/>
      <c r="Z83" s="77"/>
      <c r="AA83" s="73"/>
      <c r="AB83" s="71"/>
      <c r="AC83" s="76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BB83"/>
      <c r="BC83"/>
      <c r="BD83"/>
      <c r="BG83"/>
      <c r="BH83"/>
      <c r="BK83"/>
      <c r="BL83"/>
    </row>
    <row r="84" spans="1:64" ht="17" x14ac:dyDescent="0.35">
      <c r="A84" s="13"/>
      <c r="B84" s="13"/>
      <c r="C84" s="13"/>
      <c r="D84" s="9"/>
      <c r="E84" s="9"/>
      <c r="F84" s="9"/>
      <c r="G84" s="9"/>
      <c r="H84" s="9"/>
      <c r="K84" s="13"/>
      <c r="L84" s="13"/>
      <c r="P84" s="13"/>
      <c r="Q84" s="9"/>
      <c r="R84" s="9"/>
      <c r="S84" s="9"/>
      <c r="T84" s="13"/>
      <c r="U84" s="13"/>
      <c r="V84" s="13"/>
      <c r="W84" s="9"/>
      <c r="X84" s="71"/>
      <c r="Y84" s="74"/>
      <c r="Z84" s="77"/>
      <c r="AA84" s="73"/>
      <c r="AB84" s="71"/>
      <c r="AC84" s="76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BB84"/>
      <c r="BC84"/>
      <c r="BD84"/>
      <c r="BG84"/>
      <c r="BH84"/>
      <c r="BK84"/>
      <c r="BL84"/>
    </row>
    <row r="85" spans="1:64" ht="17" x14ac:dyDescent="0.35">
      <c r="A85" s="13"/>
      <c r="B85" s="13"/>
      <c r="C85" s="13"/>
      <c r="D85" s="9"/>
      <c r="E85" s="9"/>
      <c r="F85" s="9"/>
      <c r="G85" s="9"/>
      <c r="H85" s="9"/>
      <c r="K85" s="13"/>
      <c r="L85" s="13"/>
      <c r="P85" s="13"/>
      <c r="Q85" s="9"/>
      <c r="R85" s="9"/>
      <c r="S85" s="9"/>
      <c r="T85" s="13"/>
      <c r="U85" s="13"/>
      <c r="V85" s="13"/>
      <c r="W85" s="9"/>
      <c r="X85" s="71"/>
      <c r="Y85" s="74"/>
      <c r="Z85" s="77"/>
      <c r="AA85" s="73"/>
      <c r="AB85" s="71"/>
      <c r="AC85" s="76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BB85"/>
      <c r="BC85"/>
      <c r="BD85"/>
      <c r="BG85"/>
      <c r="BH85"/>
      <c r="BK85"/>
      <c r="BL85"/>
    </row>
    <row r="86" spans="1:64" ht="17" x14ac:dyDescent="0.35">
      <c r="A86" s="13"/>
      <c r="B86" s="13"/>
      <c r="C86" s="13"/>
      <c r="D86" s="9"/>
      <c r="E86" s="9"/>
      <c r="F86" s="9"/>
      <c r="G86" s="9"/>
      <c r="H86" s="9"/>
      <c r="K86" s="13"/>
      <c r="L86" s="13"/>
      <c r="P86" s="13"/>
      <c r="Q86" s="9"/>
      <c r="R86" s="9"/>
      <c r="S86" s="9"/>
      <c r="T86" s="13"/>
      <c r="U86" s="13"/>
      <c r="V86" s="13"/>
      <c r="W86" s="9"/>
      <c r="X86" s="71"/>
      <c r="Y86" s="74"/>
      <c r="Z86" s="77"/>
      <c r="AA86" s="73"/>
      <c r="AB86" s="71"/>
      <c r="AC86" s="76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BB86"/>
      <c r="BC86"/>
      <c r="BD86"/>
      <c r="BG86"/>
      <c r="BH86"/>
      <c r="BK86"/>
      <c r="BL86"/>
    </row>
    <row r="87" spans="1:64" ht="17" x14ac:dyDescent="0.35">
      <c r="A87" s="13"/>
      <c r="B87" s="13"/>
      <c r="C87" s="13"/>
      <c r="D87" s="9"/>
      <c r="E87" s="9"/>
      <c r="F87" s="9"/>
      <c r="G87" s="9"/>
      <c r="H87" s="9"/>
      <c r="K87" s="13"/>
      <c r="L87" s="13"/>
      <c r="P87" s="13"/>
      <c r="Q87" s="9"/>
      <c r="R87" s="9"/>
      <c r="S87" s="9"/>
      <c r="T87" s="13"/>
      <c r="U87" s="13"/>
      <c r="V87" s="13"/>
      <c r="W87" s="9"/>
      <c r="X87" s="71"/>
      <c r="Y87" s="74"/>
      <c r="Z87" s="77"/>
      <c r="AA87" s="73"/>
      <c r="AB87" s="71"/>
      <c r="AC87" s="76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BB87"/>
      <c r="BC87"/>
      <c r="BD87"/>
      <c r="BG87"/>
      <c r="BH87"/>
      <c r="BK87"/>
      <c r="BL87"/>
    </row>
    <row r="88" spans="1:64" ht="17" x14ac:dyDescent="0.35">
      <c r="A88" s="13"/>
      <c r="B88" s="13"/>
      <c r="C88" s="13"/>
      <c r="D88" s="9"/>
      <c r="E88" s="9"/>
      <c r="F88" s="9"/>
      <c r="G88" s="9"/>
      <c r="H88" s="9"/>
      <c r="K88" s="13"/>
      <c r="L88" s="13"/>
      <c r="P88" s="13"/>
      <c r="Q88" s="9"/>
      <c r="R88" s="9"/>
      <c r="S88" s="9"/>
      <c r="T88" s="13"/>
      <c r="U88" s="13"/>
      <c r="V88" s="13"/>
      <c r="W88" s="9"/>
      <c r="X88" s="71"/>
      <c r="Y88" s="74"/>
      <c r="Z88" s="77"/>
      <c r="AA88" s="73"/>
      <c r="AB88" s="71"/>
      <c r="AC88" s="76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BB88"/>
      <c r="BC88"/>
      <c r="BD88"/>
      <c r="BG88"/>
      <c r="BH88"/>
      <c r="BK88"/>
      <c r="BL88"/>
    </row>
    <row r="89" spans="1:64" ht="17" x14ac:dyDescent="0.35">
      <c r="A89" s="13"/>
      <c r="B89" s="13"/>
      <c r="C89" s="13"/>
      <c r="D89" s="9"/>
      <c r="E89" s="9"/>
      <c r="F89" s="9"/>
      <c r="G89" s="9"/>
      <c r="H89" s="9"/>
      <c r="K89" s="13"/>
      <c r="L89" s="13"/>
      <c r="P89" s="13"/>
      <c r="Q89" s="9"/>
      <c r="R89" s="9"/>
      <c r="S89" s="9"/>
      <c r="T89" s="13"/>
      <c r="U89" s="13"/>
      <c r="V89" s="13"/>
      <c r="W89" s="9"/>
      <c r="X89" s="71"/>
      <c r="Y89" s="74"/>
      <c r="Z89" s="77"/>
      <c r="AA89" s="73"/>
      <c r="AB89" s="71"/>
      <c r="AC89" s="76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BB89"/>
      <c r="BC89"/>
      <c r="BD89"/>
      <c r="BG89"/>
      <c r="BH89"/>
      <c r="BK89"/>
      <c r="BL89"/>
    </row>
    <row r="90" spans="1:64" ht="17" x14ac:dyDescent="0.35">
      <c r="A90" s="13"/>
      <c r="B90" s="13"/>
      <c r="C90" s="13"/>
      <c r="D90" s="9"/>
      <c r="E90" s="9"/>
      <c r="F90" s="9"/>
      <c r="G90" s="9"/>
      <c r="H90" s="9"/>
      <c r="K90" s="13"/>
      <c r="L90" s="13"/>
      <c r="P90" s="13"/>
      <c r="Q90" s="9"/>
      <c r="R90" s="9"/>
      <c r="S90" s="9"/>
      <c r="T90" s="13"/>
      <c r="U90" s="13"/>
      <c r="V90" s="13"/>
      <c r="W90" s="9"/>
      <c r="X90" s="71"/>
      <c r="Y90" s="74"/>
      <c r="Z90" s="77"/>
      <c r="AA90" s="73"/>
      <c r="AB90" s="71"/>
      <c r="AC90" s="76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BB90"/>
      <c r="BC90"/>
      <c r="BD90"/>
      <c r="BG90"/>
      <c r="BH90"/>
      <c r="BK90"/>
      <c r="BL90"/>
    </row>
    <row r="91" spans="1:64" ht="17" x14ac:dyDescent="0.35">
      <c r="A91" s="13"/>
      <c r="B91" s="13"/>
      <c r="C91" s="13"/>
      <c r="D91" s="9"/>
      <c r="E91" s="9"/>
      <c r="F91" s="9"/>
      <c r="G91" s="9"/>
      <c r="H91" s="9"/>
      <c r="K91" s="13"/>
      <c r="L91" s="13"/>
      <c r="P91" s="13"/>
      <c r="Q91" s="9"/>
      <c r="R91" s="9"/>
      <c r="S91" s="9"/>
      <c r="T91" s="13"/>
      <c r="U91" s="13"/>
      <c r="V91" s="13"/>
      <c r="W91" s="9"/>
      <c r="X91" s="71"/>
      <c r="Y91" s="74"/>
      <c r="Z91" s="77"/>
      <c r="AA91" s="73"/>
      <c r="AB91" s="71"/>
      <c r="AC91" s="76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BB91"/>
      <c r="BC91"/>
      <c r="BD91"/>
      <c r="BG91"/>
      <c r="BH91"/>
      <c r="BK91"/>
      <c r="BL91"/>
    </row>
    <row r="92" spans="1:64" ht="17" x14ac:dyDescent="0.35">
      <c r="A92" s="13"/>
      <c r="B92" s="13"/>
      <c r="C92" s="13"/>
      <c r="D92" s="9"/>
      <c r="E92" s="9"/>
      <c r="F92" s="9"/>
      <c r="G92" s="9"/>
      <c r="H92" s="9"/>
      <c r="K92" s="13"/>
      <c r="L92" s="13"/>
      <c r="P92" s="13"/>
      <c r="Q92" s="9"/>
      <c r="R92" s="9"/>
      <c r="S92" s="9"/>
      <c r="T92" s="13"/>
      <c r="U92" s="13"/>
      <c r="V92" s="13"/>
      <c r="W92" s="9"/>
      <c r="X92" s="71"/>
      <c r="Y92" s="74"/>
      <c r="Z92" s="77"/>
      <c r="AA92" s="73"/>
      <c r="AB92" s="71"/>
      <c r="AC92" s="76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BB92"/>
      <c r="BC92"/>
      <c r="BD92"/>
      <c r="BG92"/>
      <c r="BH92"/>
      <c r="BK92"/>
      <c r="BL92"/>
    </row>
    <row r="93" spans="1:64" ht="17" x14ac:dyDescent="0.35">
      <c r="A93" s="13"/>
      <c r="B93" s="13"/>
      <c r="C93" s="13"/>
      <c r="D93" s="9"/>
      <c r="E93" s="9"/>
      <c r="F93" s="9"/>
      <c r="G93" s="9"/>
      <c r="H93" s="9"/>
      <c r="K93" s="13"/>
      <c r="L93" s="13"/>
      <c r="P93" s="13"/>
      <c r="Q93" s="9"/>
      <c r="R93" s="9"/>
      <c r="S93" s="9"/>
      <c r="T93" s="13"/>
      <c r="U93" s="13"/>
      <c r="V93" s="13"/>
      <c r="W93" s="9"/>
      <c r="X93" s="71"/>
      <c r="Y93" s="74"/>
      <c r="Z93" s="77"/>
      <c r="AA93" s="73"/>
      <c r="AB93" s="71"/>
      <c r="AC93" s="76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BB93"/>
      <c r="BC93"/>
      <c r="BD93"/>
      <c r="BG93"/>
      <c r="BH93"/>
      <c r="BK93"/>
      <c r="BL93"/>
    </row>
    <row r="94" spans="1:64" ht="17" x14ac:dyDescent="0.35">
      <c r="A94" s="13"/>
      <c r="B94" s="13"/>
      <c r="C94" s="13"/>
      <c r="D94" s="9"/>
      <c r="E94" s="9"/>
      <c r="F94" s="9"/>
      <c r="G94" s="9"/>
      <c r="H94" s="9"/>
      <c r="K94" s="13"/>
      <c r="L94" s="13"/>
      <c r="P94" s="13"/>
      <c r="Q94" s="9"/>
      <c r="R94" s="9"/>
      <c r="S94" s="9"/>
      <c r="T94" s="13"/>
      <c r="U94" s="13"/>
      <c r="V94" s="13"/>
      <c r="W94" s="9"/>
      <c r="X94" s="71"/>
      <c r="Y94" s="74"/>
      <c r="Z94" s="77"/>
      <c r="AA94" s="73"/>
      <c r="AB94" s="71"/>
      <c r="AC94" s="76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BB94"/>
      <c r="BC94"/>
      <c r="BD94"/>
      <c r="BG94"/>
      <c r="BH94"/>
      <c r="BK94"/>
      <c r="BL94"/>
    </row>
    <row r="95" spans="1:64" ht="17" x14ac:dyDescent="0.35">
      <c r="A95" s="13"/>
      <c r="B95" s="13"/>
      <c r="C95" s="13"/>
      <c r="D95" s="9"/>
      <c r="E95" s="9"/>
      <c r="F95" s="9"/>
      <c r="G95" s="9"/>
      <c r="H95" s="9"/>
      <c r="K95" s="13"/>
      <c r="L95" s="13"/>
      <c r="P95" s="13"/>
      <c r="Q95" s="9"/>
      <c r="R95" s="9"/>
      <c r="S95" s="9"/>
      <c r="T95" s="13"/>
      <c r="U95" s="13"/>
      <c r="V95" s="13"/>
      <c r="W95" s="9"/>
      <c r="X95" s="71"/>
      <c r="Y95" s="74"/>
      <c r="Z95" s="77"/>
      <c r="AA95" s="73"/>
      <c r="AB95" s="71"/>
      <c r="AC95" s="76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BB95"/>
      <c r="BC95"/>
      <c r="BD95"/>
      <c r="BG95"/>
      <c r="BH95"/>
      <c r="BK95"/>
      <c r="BL95"/>
    </row>
    <row r="96" spans="1:64" ht="17" x14ac:dyDescent="0.35">
      <c r="A96" s="13"/>
      <c r="B96" s="13"/>
      <c r="C96" s="13"/>
      <c r="D96" s="9"/>
      <c r="E96" s="9"/>
      <c r="F96" s="9"/>
      <c r="G96" s="9"/>
      <c r="H96" s="9"/>
      <c r="K96" s="13"/>
      <c r="L96" s="13"/>
      <c r="P96" s="13"/>
      <c r="Q96" s="9"/>
      <c r="R96" s="9"/>
      <c r="S96" s="9"/>
      <c r="T96" s="13"/>
      <c r="U96" s="13"/>
      <c r="V96" s="13"/>
      <c r="W96" s="9"/>
      <c r="X96" s="71"/>
      <c r="Y96" s="74"/>
      <c r="Z96" s="77"/>
      <c r="AA96" s="73"/>
      <c r="AB96" s="71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BB96"/>
      <c r="BC96"/>
      <c r="BD96"/>
      <c r="BG96"/>
      <c r="BH96"/>
      <c r="BK96"/>
      <c r="BL96"/>
    </row>
    <row r="97" spans="1:64" ht="17" x14ac:dyDescent="0.35">
      <c r="A97" s="13"/>
      <c r="B97" s="13"/>
      <c r="C97" s="13"/>
      <c r="D97" s="9"/>
      <c r="E97" s="9"/>
      <c r="F97" s="9"/>
      <c r="G97" s="9"/>
      <c r="H97" s="9"/>
      <c r="K97" s="13"/>
      <c r="L97" s="13"/>
      <c r="P97" s="13"/>
      <c r="Q97" s="9"/>
      <c r="R97" s="9"/>
      <c r="S97" s="9"/>
      <c r="T97" s="13"/>
      <c r="U97" s="13"/>
      <c r="V97" s="13"/>
      <c r="W97" s="9"/>
      <c r="X97" s="71"/>
      <c r="Y97" s="74"/>
      <c r="Z97" s="77"/>
      <c r="AA97" s="73"/>
      <c r="AB97" s="71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BB97"/>
      <c r="BC97"/>
      <c r="BD97"/>
      <c r="BG97"/>
      <c r="BH97"/>
      <c r="BK97"/>
      <c r="BL97"/>
    </row>
    <row r="98" spans="1:64" ht="17" x14ac:dyDescent="0.35">
      <c r="A98" s="13"/>
      <c r="B98" s="13"/>
      <c r="C98" s="13"/>
      <c r="D98" s="9"/>
      <c r="E98" s="9"/>
      <c r="F98" s="9"/>
      <c r="G98" s="9"/>
      <c r="H98" s="9"/>
      <c r="K98" s="13"/>
      <c r="L98" s="13"/>
      <c r="P98" s="13"/>
      <c r="Q98" s="9"/>
      <c r="R98" s="9"/>
      <c r="S98" s="9"/>
      <c r="T98" s="13"/>
      <c r="U98" s="13"/>
      <c r="V98" s="13"/>
      <c r="W98" s="9"/>
      <c r="X98" s="71"/>
      <c r="Y98" s="74"/>
      <c r="Z98" s="77"/>
      <c r="AA98" s="73"/>
      <c r="AB98" s="71"/>
      <c r="AC98" s="76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BB98"/>
      <c r="BC98"/>
      <c r="BD98"/>
      <c r="BG98"/>
      <c r="BH98"/>
      <c r="BK98"/>
      <c r="BL98"/>
    </row>
    <row r="99" spans="1:64" ht="17" x14ac:dyDescent="0.35">
      <c r="A99" s="13"/>
      <c r="B99" s="13"/>
      <c r="C99" s="13"/>
      <c r="D99" s="9"/>
      <c r="E99" s="9"/>
      <c r="F99" s="9"/>
      <c r="G99" s="9"/>
      <c r="H99" s="9"/>
      <c r="K99" s="13"/>
      <c r="L99" s="13"/>
      <c r="P99" s="13"/>
      <c r="Q99" s="9"/>
      <c r="R99" s="9"/>
      <c r="S99" s="9"/>
      <c r="T99" s="13"/>
      <c r="U99" s="13"/>
      <c r="V99" s="13"/>
      <c r="W99" s="9"/>
      <c r="X99" s="71"/>
      <c r="Y99" s="74"/>
      <c r="Z99" s="77"/>
      <c r="AA99" s="73"/>
      <c r="AB99" s="71"/>
      <c r="AC99" s="76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BB99"/>
      <c r="BC99"/>
      <c r="BD99"/>
      <c r="BG99"/>
      <c r="BH99"/>
      <c r="BK99"/>
      <c r="BL99"/>
    </row>
    <row r="100" spans="1:64" ht="17" x14ac:dyDescent="0.35">
      <c r="A100" s="13"/>
      <c r="B100" s="13"/>
      <c r="C100" s="13"/>
      <c r="D100" s="9"/>
      <c r="E100" s="9"/>
      <c r="F100" s="9"/>
      <c r="G100" s="9"/>
      <c r="H100" s="9"/>
      <c r="K100" s="13"/>
      <c r="L100" s="13"/>
      <c r="P100" s="13"/>
      <c r="Q100" s="9"/>
      <c r="R100" s="9"/>
      <c r="S100" s="9"/>
      <c r="T100" s="13"/>
      <c r="U100" s="13"/>
      <c r="V100" s="13"/>
      <c r="W100" s="9"/>
      <c r="X100" s="71"/>
      <c r="Y100" s="74"/>
      <c r="Z100" s="77"/>
      <c r="AA100" s="73"/>
      <c r="AB100" s="71"/>
      <c r="AC100" s="76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BB100"/>
      <c r="BC100"/>
      <c r="BD100"/>
      <c r="BG100"/>
      <c r="BH100"/>
      <c r="BK100"/>
      <c r="BL100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座標參考系統!$A$2:$A$12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8"/>
  <sheetViews>
    <sheetView topLeftCell="N3" zoomScale="70" zoomScaleNormal="70" workbookViewId="0">
      <selection activeCell="BO4" sqref="BO4:BO5"/>
    </sheetView>
  </sheetViews>
  <sheetFormatPr defaultColWidth="8.6328125" defaultRowHeight="17" x14ac:dyDescent="0.4"/>
  <cols>
    <col min="1" max="1" width="14" customWidth="1"/>
    <col min="2" max="2" width="10.36328125" bestFit="1" customWidth="1"/>
    <col min="3" max="3" width="17" bestFit="1" customWidth="1"/>
    <col min="4" max="4" width="17" customWidth="1"/>
    <col min="5" max="5" width="14.81640625" customWidth="1"/>
    <col min="6" max="6" width="20" customWidth="1"/>
    <col min="7" max="7" width="43.1796875" customWidth="1"/>
    <col min="8" max="8" width="28" customWidth="1"/>
    <col min="9" max="9" width="26.36328125" customWidth="1"/>
    <col min="10" max="10" width="31.453125" customWidth="1"/>
    <col min="11" max="11" width="35.6328125" customWidth="1"/>
    <col min="12" max="12" width="24" bestFit="1" customWidth="1"/>
    <col min="13" max="13" width="17.6328125" bestFit="1" customWidth="1"/>
    <col min="14" max="14" width="17.453125" customWidth="1"/>
    <col min="15" max="15" width="13.36328125" bestFit="1" customWidth="1"/>
    <col min="16" max="16" width="13.36328125" customWidth="1"/>
    <col min="17" max="17" width="10.36328125" bestFit="1" customWidth="1"/>
    <col min="18" max="18" width="33" customWidth="1"/>
    <col min="19" max="19" width="32.6328125" bestFit="1" customWidth="1"/>
    <col min="20" max="20" width="15.6328125" bestFit="1" customWidth="1"/>
    <col min="21" max="21" width="12.36328125" bestFit="1" customWidth="1"/>
    <col min="22" max="22" width="27.6328125" bestFit="1" customWidth="1"/>
    <col min="23" max="24" width="20.6328125" bestFit="1" customWidth="1"/>
    <col min="25" max="25" width="13.36328125" bestFit="1" customWidth="1"/>
    <col min="26" max="26" width="25.36328125" bestFit="1" customWidth="1"/>
    <col min="27" max="27" width="18.453125" customWidth="1"/>
    <col min="28" max="28" width="22.6328125" customWidth="1"/>
    <col min="29" max="29" width="46.36328125" bestFit="1" customWidth="1"/>
    <col min="30" max="30" width="33.36328125" bestFit="1" customWidth="1"/>
    <col min="31" max="31" width="41.6328125" bestFit="1" customWidth="1"/>
    <col min="32" max="45" width="41.6328125" customWidth="1"/>
    <col min="46" max="46" width="17" bestFit="1" customWidth="1"/>
    <col min="47" max="47" width="20.6328125" bestFit="1" customWidth="1"/>
    <col min="48" max="48" width="12.36328125" bestFit="1" customWidth="1"/>
    <col min="49" max="49" width="12.36328125" customWidth="1"/>
    <col min="50" max="53" width="18" bestFit="1" customWidth="1"/>
    <col min="54" max="54" width="19.36328125" bestFit="1" customWidth="1"/>
    <col min="55" max="55" width="10.36328125" bestFit="1" customWidth="1"/>
    <col min="56" max="56" width="18" bestFit="1" customWidth="1"/>
    <col min="57" max="57" width="23" customWidth="1"/>
    <col min="58" max="59" width="27.6328125" bestFit="1" customWidth="1"/>
    <col min="60" max="63" width="35.6328125" bestFit="1" customWidth="1"/>
    <col min="64" max="64" width="14.6328125" bestFit="1" customWidth="1"/>
    <col min="65" max="65" width="15" customWidth="1"/>
    <col min="66" max="66" width="26.36328125" bestFit="1" customWidth="1"/>
    <col min="67" max="68" width="69" customWidth="1"/>
    <col min="69" max="70" width="38.6328125" customWidth="1"/>
    <col min="71" max="71" width="36" bestFit="1" customWidth="1"/>
    <col min="72" max="75" width="36" customWidth="1"/>
    <col min="76" max="76" width="40.453125" customWidth="1"/>
    <col min="77" max="77" width="16" customWidth="1"/>
    <col min="78" max="78" width="13.36328125" customWidth="1"/>
  </cols>
  <sheetData>
    <row r="1" spans="1:77" ht="34" x14ac:dyDescent="0.4">
      <c r="A1" s="32" t="s">
        <v>70</v>
      </c>
      <c r="B1" s="33" t="s">
        <v>71</v>
      </c>
      <c r="C1" s="33" t="s">
        <v>72</v>
      </c>
      <c r="D1" s="136" t="s">
        <v>322</v>
      </c>
      <c r="E1" s="33" t="s">
        <v>73</v>
      </c>
      <c r="F1" s="33" t="s">
        <v>74</v>
      </c>
      <c r="G1" s="33" t="s">
        <v>75</v>
      </c>
      <c r="H1" s="34" t="s">
        <v>76</v>
      </c>
      <c r="I1" s="33" t="s">
        <v>77</v>
      </c>
      <c r="J1" s="34" t="s">
        <v>76</v>
      </c>
      <c r="K1" s="33" t="s">
        <v>77</v>
      </c>
      <c r="L1" s="32" t="s">
        <v>78</v>
      </c>
      <c r="M1" s="32" t="s">
        <v>79</v>
      </c>
      <c r="N1" s="32" t="s">
        <v>80</v>
      </c>
      <c r="O1" s="137" t="s">
        <v>292</v>
      </c>
      <c r="P1" s="45" t="s">
        <v>103</v>
      </c>
      <c r="Q1" s="35" t="s">
        <v>81</v>
      </c>
      <c r="R1" s="35" t="s">
        <v>82</v>
      </c>
      <c r="S1" s="35" t="s">
        <v>83</v>
      </c>
      <c r="T1" s="35" t="s">
        <v>84</v>
      </c>
      <c r="U1" s="35" t="s">
        <v>85</v>
      </c>
      <c r="V1" s="88" t="s">
        <v>211</v>
      </c>
      <c r="W1" s="88" t="s">
        <v>210</v>
      </c>
      <c r="X1" s="35" t="s">
        <v>86</v>
      </c>
      <c r="Y1" s="140" t="s">
        <v>87</v>
      </c>
      <c r="Z1" s="142" t="s">
        <v>88</v>
      </c>
      <c r="AA1" s="35" t="s">
        <v>89</v>
      </c>
      <c r="AB1" s="36" t="s">
        <v>90</v>
      </c>
      <c r="AC1" s="37" t="s">
        <v>91</v>
      </c>
      <c r="AD1" s="38" t="s">
        <v>180</v>
      </c>
      <c r="AE1" s="38" t="s">
        <v>179</v>
      </c>
      <c r="AF1" s="129" t="s">
        <v>315</v>
      </c>
      <c r="AG1" s="129" t="s">
        <v>316</v>
      </c>
      <c r="AH1" s="129" t="s">
        <v>310</v>
      </c>
      <c r="AI1" s="144" t="s">
        <v>214</v>
      </c>
      <c r="AJ1" s="144" t="s">
        <v>213</v>
      </c>
      <c r="AK1" s="144" t="s">
        <v>336</v>
      </c>
      <c r="AL1" s="144" t="s">
        <v>234</v>
      </c>
      <c r="AM1" s="144" t="s">
        <v>337</v>
      </c>
      <c r="AN1" s="144" t="s">
        <v>226</v>
      </c>
      <c r="AO1" s="144" t="s">
        <v>209</v>
      </c>
      <c r="AP1" s="144" t="s">
        <v>227</v>
      </c>
      <c r="AQ1" s="144" t="s">
        <v>212</v>
      </c>
      <c r="AR1" s="144" t="s">
        <v>228</v>
      </c>
      <c r="AS1" s="144" t="s">
        <v>229</v>
      </c>
      <c r="AT1" s="39" t="s">
        <v>92</v>
      </c>
      <c r="AU1" s="40" t="s">
        <v>93</v>
      </c>
      <c r="AV1" s="41" t="s">
        <v>94</v>
      </c>
      <c r="AW1" s="90" t="s">
        <v>300</v>
      </c>
      <c r="AX1" s="41" t="s">
        <v>195</v>
      </c>
      <c r="AY1" s="41" t="s">
        <v>264</v>
      </c>
      <c r="AZ1" s="41" t="s">
        <v>196</v>
      </c>
      <c r="BA1" s="41" t="s">
        <v>182</v>
      </c>
      <c r="BB1" s="41" t="s">
        <v>95</v>
      </c>
      <c r="BC1" s="42" t="s">
        <v>96</v>
      </c>
      <c r="BD1" s="42" t="s">
        <v>97</v>
      </c>
      <c r="BE1" s="42" t="s">
        <v>208</v>
      </c>
      <c r="BF1" s="147" t="s">
        <v>339</v>
      </c>
      <c r="BG1" s="147" t="s">
        <v>340</v>
      </c>
      <c r="BH1" s="43" t="s">
        <v>98</v>
      </c>
      <c r="BI1" s="43" t="s">
        <v>99</v>
      </c>
      <c r="BJ1" s="38" t="s">
        <v>343</v>
      </c>
      <c r="BK1" s="38" t="s">
        <v>344</v>
      </c>
      <c r="BL1" s="44" t="s">
        <v>100</v>
      </c>
      <c r="BM1" s="42" t="s">
        <v>101</v>
      </c>
      <c r="BN1" s="38" t="s">
        <v>102</v>
      </c>
      <c r="BO1" s="129" t="s">
        <v>314</v>
      </c>
      <c r="BP1" s="198" t="s">
        <v>311</v>
      </c>
      <c r="BQ1" s="130" t="s">
        <v>295</v>
      </c>
      <c r="BR1" s="180" t="s">
        <v>398</v>
      </c>
      <c r="BS1" s="178" t="s">
        <v>397</v>
      </c>
      <c r="BT1" s="149" t="s">
        <v>349</v>
      </c>
      <c r="BU1" s="176" t="s">
        <v>392</v>
      </c>
      <c r="BV1" s="176" t="s">
        <v>305</v>
      </c>
      <c r="BW1" s="176" t="s">
        <v>393</v>
      </c>
      <c r="BX1" s="176" t="s">
        <v>306</v>
      </c>
    </row>
    <row r="2" spans="1:77" x14ac:dyDescent="0.4">
      <c r="A2" s="46" t="s">
        <v>104</v>
      </c>
      <c r="B2" s="47" t="s">
        <v>105</v>
      </c>
      <c r="C2" s="5" t="s">
        <v>106</v>
      </c>
      <c r="D2" s="5" t="s">
        <v>309</v>
      </c>
      <c r="E2" s="47" t="s">
        <v>107</v>
      </c>
      <c r="F2" s="47" t="s">
        <v>108</v>
      </c>
      <c r="G2" s="47" t="s">
        <v>109</v>
      </c>
      <c r="H2" s="48" t="s">
        <v>110</v>
      </c>
      <c r="I2" s="47" t="s">
        <v>111</v>
      </c>
      <c r="J2" s="168"/>
      <c r="K2" s="168"/>
      <c r="L2" s="50" t="s">
        <v>112</v>
      </c>
      <c r="M2" s="50" t="s">
        <v>113</v>
      </c>
      <c r="N2" s="50" t="s">
        <v>9</v>
      </c>
      <c r="O2" s="47" t="s">
        <v>10</v>
      </c>
      <c r="P2" s="61" t="s">
        <v>139</v>
      </c>
      <c r="Q2" s="51" t="s">
        <v>114</v>
      </c>
      <c r="R2" s="62" t="s">
        <v>201</v>
      </c>
      <c r="S2" s="52" t="s">
        <v>115</v>
      </c>
      <c r="T2" s="52" t="s">
        <v>116</v>
      </c>
      <c r="U2" s="52" t="s">
        <v>141</v>
      </c>
      <c r="V2" s="89" t="s">
        <v>252</v>
      </c>
      <c r="W2" s="89" t="s">
        <v>253</v>
      </c>
      <c r="X2" s="52" t="s">
        <v>117</v>
      </c>
      <c r="Y2" s="141" t="s">
        <v>118</v>
      </c>
      <c r="Z2" s="143" t="s">
        <v>119</v>
      </c>
      <c r="AA2" s="52" t="s">
        <v>120</v>
      </c>
      <c r="AB2" s="63" t="s">
        <v>121</v>
      </c>
      <c r="AC2" s="52" t="s">
        <v>122</v>
      </c>
      <c r="AD2" s="49" t="s">
        <v>123</v>
      </c>
      <c r="AE2" s="49" t="s">
        <v>124</v>
      </c>
      <c r="AF2" s="128" t="s">
        <v>272</v>
      </c>
      <c r="AG2" s="128" t="s">
        <v>272</v>
      </c>
      <c r="AH2" s="133" t="s">
        <v>203</v>
      </c>
      <c r="AI2" s="145" t="s">
        <v>241</v>
      </c>
      <c r="AJ2" s="145" t="s">
        <v>240</v>
      </c>
      <c r="AK2" s="145" t="s">
        <v>248</v>
      </c>
      <c r="AL2" s="145" t="s">
        <v>217</v>
      </c>
      <c r="AM2" s="145" t="s">
        <v>242</v>
      </c>
      <c r="AN2" s="145" t="s">
        <v>238</v>
      </c>
      <c r="AO2" s="145" t="s">
        <v>239</v>
      </c>
      <c r="AP2" s="145" t="s">
        <v>244</v>
      </c>
      <c r="AQ2" s="145" t="s">
        <v>243</v>
      </c>
      <c r="AR2" s="145" t="s">
        <v>236</v>
      </c>
      <c r="AS2" s="145" t="s">
        <v>237</v>
      </c>
      <c r="AT2" s="53" t="s">
        <v>125</v>
      </c>
      <c r="AU2" s="54" t="s">
        <v>26</v>
      </c>
      <c r="AV2" s="55" t="s">
        <v>126</v>
      </c>
      <c r="AW2" s="55" t="s">
        <v>262</v>
      </c>
      <c r="AX2" s="57" t="s">
        <v>127</v>
      </c>
      <c r="AY2" s="56" t="s">
        <v>235</v>
      </c>
      <c r="AZ2" s="56" t="s">
        <v>128</v>
      </c>
      <c r="BA2" s="56" t="s">
        <v>129</v>
      </c>
      <c r="BB2" s="56" t="s">
        <v>130</v>
      </c>
      <c r="BC2" s="58" t="s">
        <v>32</v>
      </c>
      <c r="BD2" s="58" t="s">
        <v>131</v>
      </c>
      <c r="BE2" s="65" t="s">
        <v>273</v>
      </c>
      <c r="BF2" s="65" t="s">
        <v>132</v>
      </c>
      <c r="BG2" s="65" t="s">
        <v>133</v>
      </c>
      <c r="BH2" s="60" t="s">
        <v>134</v>
      </c>
      <c r="BI2" s="60" t="s">
        <v>135</v>
      </c>
      <c r="BJ2" s="59" t="s">
        <v>134</v>
      </c>
      <c r="BK2" s="59" t="s">
        <v>135</v>
      </c>
      <c r="BL2" s="58" t="s">
        <v>136</v>
      </c>
      <c r="BM2" s="58" t="s">
        <v>137</v>
      </c>
      <c r="BN2" s="49" t="s">
        <v>138</v>
      </c>
      <c r="BO2" s="131" t="s">
        <v>293</v>
      </c>
      <c r="BP2" s="128" t="s">
        <v>312</v>
      </c>
      <c r="BQ2" s="132" t="s">
        <v>204</v>
      </c>
      <c r="BR2" s="175" t="s">
        <v>299</v>
      </c>
      <c r="BS2" s="179" t="s">
        <v>288</v>
      </c>
      <c r="BT2" s="149" t="s">
        <v>290</v>
      </c>
      <c r="BU2" s="176" t="s">
        <v>301</v>
      </c>
      <c r="BV2" s="177" t="s">
        <v>303</v>
      </c>
      <c r="BW2" s="176" t="s">
        <v>302</v>
      </c>
      <c r="BX2" s="177" t="s">
        <v>304</v>
      </c>
    </row>
    <row r="3" spans="1:77" x14ac:dyDescent="0.4">
      <c r="A3" s="32" t="s">
        <v>140</v>
      </c>
      <c r="B3" s="50" t="s">
        <v>0</v>
      </c>
      <c r="C3" s="5" t="s">
        <v>1</v>
      </c>
      <c r="D3" s="5" t="s">
        <v>309</v>
      </c>
      <c r="E3" s="50" t="s">
        <v>2</v>
      </c>
      <c r="F3" s="50" t="s">
        <v>3</v>
      </c>
      <c r="G3" s="50" t="s">
        <v>4</v>
      </c>
      <c r="H3" s="50" t="s">
        <v>185</v>
      </c>
      <c r="I3" s="50" t="s">
        <v>186</v>
      </c>
      <c r="J3" s="188" t="s">
        <v>5</v>
      </c>
      <c r="K3" s="188" t="s">
        <v>6</v>
      </c>
      <c r="L3" s="50" t="s">
        <v>7</v>
      </c>
      <c r="M3" s="50" t="s">
        <v>8</v>
      </c>
      <c r="N3" s="50" t="s">
        <v>9</v>
      </c>
      <c r="O3" s="50" t="s">
        <v>10</v>
      </c>
      <c r="P3" s="66" t="s">
        <v>11</v>
      </c>
      <c r="Q3" s="62" t="s">
        <v>12</v>
      </c>
      <c r="R3" s="62" t="s">
        <v>13</v>
      </c>
      <c r="S3" s="62" t="s">
        <v>14</v>
      </c>
      <c r="T3" s="63" t="s">
        <v>15</v>
      </c>
      <c r="U3" s="52" t="s">
        <v>141</v>
      </c>
      <c r="V3" s="89" t="s">
        <v>230</v>
      </c>
      <c r="W3" s="89" t="s">
        <v>232</v>
      </c>
      <c r="X3" s="62" t="s">
        <v>17</v>
      </c>
      <c r="Y3" s="59" t="s">
        <v>18</v>
      </c>
      <c r="Z3" s="62" t="s">
        <v>19</v>
      </c>
      <c r="AA3" s="62" t="s">
        <v>307</v>
      </c>
      <c r="AB3" s="62" t="s">
        <v>21</v>
      </c>
      <c r="AC3" s="62" t="s">
        <v>142</v>
      </c>
      <c r="AD3" s="59" t="s">
        <v>23</v>
      </c>
      <c r="AE3" s="59" t="s">
        <v>24</v>
      </c>
      <c r="AF3" s="87" t="s">
        <v>205</v>
      </c>
      <c r="AG3" s="87" t="s">
        <v>206</v>
      </c>
      <c r="AH3" s="87" t="s">
        <v>334</v>
      </c>
      <c r="AI3" s="145" t="s">
        <v>275</v>
      </c>
      <c r="AJ3" s="145" t="s">
        <v>216</v>
      </c>
      <c r="AK3" s="145" t="s">
        <v>248</v>
      </c>
      <c r="AL3" s="145" t="s">
        <v>217</v>
      </c>
      <c r="AM3" s="145" t="s">
        <v>220</v>
      </c>
      <c r="AN3" s="145" t="s">
        <v>276</v>
      </c>
      <c r="AO3" s="145" t="s">
        <v>277</v>
      </c>
      <c r="AP3" s="145" t="s">
        <v>222</v>
      </c>
      <c r="AQ3" s="145" t="s">
        <v>221</v>
      </c>
      <c r="AR3" s="145" t="s">
        <v>223</v>
      </c>
      <c r="AS3" s="145" t="s">
        <v>224</v>
      </c>
      <c r="AT3" s="64" t="s">
        <v>143</v>
      </c>
      <c r="AU3" s="54" t="s">
        <v>26</v>
      </c>
      <c r="AV3" s="55" t="s">
        <v>126</v>
      </c>
      <c r="AW3" s="55" t="s">
        <v>263</v>
      </c>
      <c r="AX3" s="57" t="s">
        <v>28</v>
      </c>
      <c r="AY3" s="55" t="s">
        <v>278</v>
      </c>
      <c r="AZ3" s="56" t="s">
        <v>29</v>
      </c>
      <c r="BA3" s="56" t="s">
        <v>30</v>
      </c>
      <c r="BB3" s="56" t="s">
        <v>31</v>
      </c>
      <c r="BC3" s="65" t="s">
        <v>32</v>
      </c>
      <c r="BD3" s="65" t="s">
        <v>33</v>
      </c>
      <c r="BE3" s="65" t="s">
        <v>274</v>
      </c>
      <c r="BF3" s="65" t="s">
        <v>34</v>
      </c>
      <c r="BG3" s="65" t="s">
        <v>35</v>
      </c>
      <c r="BH3" s="65" t="s">
        <v>36</v>
      </c>
      <c r="BI3" s="65" t="s">
        <v>37</v>
      </c>
      <c r="BJ3" s="59" t="s">
        <v>38</v>
      </c>
      <c r="BK3" s="59" t="s">
        <v>39</v>
      </c>
      <c r="BL3" s="65" t="s">
        <v>40</v>
      </c>
      <c r="BM3" s="65" t="s">
        <v>41</v>
      </c>
      <c r="BN3" s="59" t="s">
        <v>42</v>
      </c>
      <c r="BO3" s="87" t="s">
        <v>294</v>
      </c>
      <c r="BP3" s="128" t="s">
        <v>313</v>
      </c>
      <c r="BQ3" s="125" t="s">
        <v>207</v>
      </c>
      <c r="BR3" s="175" t="s">
        <v>298</v>
      </c>
      <c r="BS3" s="179" t="s">
        <v>289</v>
      </c>
      <c r="BT3" s="179" t="s">
        <v>290</v>
      </c>
      <c r="BU3" s="176" t="s">
        <v>301</v>
      </c>
      <c r="BV3" s="177" t="s">
        <v>303</v>
      </c>
      <c r="BW3" s="176" t="s">
        <v>302</v>
      </c>
      <c r="BX3" s="177" t="s">
        <v>304</v>
      </c>
    </row>
    <row r="4" spans="1:77" ht="391.25" customHeight="1" x14ac:dyDescent="0.4">
      <c r="A4" s="234" t="s">
        <v>144</v>
      </c>
      <c r="B4" s="246" t="s">
        <v>405</v>
      </c>
      <c r="C4" s="248" t="s">
        <v>326</v>
      </c>
      <c r="D4" s="246" t="s">
        <v>406</v>
      </c>
      <c r="E4" s="246" t="s">
        <v>407</v>
      </c>
      <c r="F4" s="246" t="s">
        <v>408</v>
      </c>
      <c r="G4" s="189" t="s">
        <v>409</v>
      </c>
      <c r="H4" s="261" t="s">
        <v>410</v>
      </c>
      <c r="I4" s="261" t="s">
        <v>411</v>
      </c>
      <c r="J4" s="263" t="s">
        <v>145</v>
      </c>
      <c r="K4" s="264"/>
      <c r="L4" s="246" t="s">
        <v>412</v>
      </c>
      <c r="M4" s="246" t="s">
        <v>146</v>
      </c>
      <c r="N4" s="265" t="s">
        <v>413</v>
      </c>
      <c r="O4" s="246" t="s">
        <v>147</v>
      </c>
      <c r="P4" s="248" t="s">
        <v>328</v>
      </c>
      <c r="Q4" s="258" t="s">
        <v>414</v>
      </c>
      <c r="R4" s="190" t="s">
        <v>415</v>
      </c>
      <c r="S4" s="265" t="s">
        <v>148</v>
      </c>
      <c r="T4" s="265" t="s">
        <v>149</v>
      </c>
      <c r="U4" s="246" t="s">
        <v>150</v>
      </c>
      <c r="V4" s="258" t="s">
        <v>250</v>
      </c>
      <c r="W4" s="258" t="s">
        <v>251</v>
      </c>
      <c r="X4" s="248" t="s">
        <v>151</v>
      </c>
      <c r="Y4" s="189" t="s">
        <v>331</v>
      </c>
      <c r="Z4" s="246" t="s">
        <v>332</v>
      </c>
      <c r="AA4" s="248" t="s">
        <v>152</v>
      </c>
      <c r="AB4" s="246" t="s">
        <v>333</v>
      </c>
      <c r="AC4" s="248" t="s">
        <v>153</v>
      </c>
      <c r="AD4" s="189" t="s">
        <v>154</v>
      </c>
      <c r="AE4" s="189" t="s">
        <v>416</v>
      </c>
      <c r="AF4" s="246" t="s">
        <v>417</v>
      </c>
      <c r="AG4" s="248" t="s">
        <v>202</v>
      </c>
      <c r="AH4" s="248" t="s">
        <v>291</v>
      </c>
      <c r="AI4" s="250" t="s">
        <v>255</v>
      </c>
      <c r="AJ4" s="250" t="s">
        <v>254</v>
      </c>
      <c r="AK4" s="250" t="s">
        <v>256</v>
      </c>
      <c r="AL4" s="250" t="s">
        <v>258</v>
      </c>
      <c r="AM4" s="250" t="s">
        <v>257</v>
      </c>
      <c r="AN4" s="250" t="s">
        <v>249</v>
      </c>
      <c r="AO4" s="250" t="s">
        <v>259</v>
      </c>
      <c r="AP4" s="250" t="s">
        <v>279</v>
      </c>
      <c r="AQ4" s="250" t="s">
        <v>280</v>
      </c>
      <c r="AR4" s="250" t="s">
        <v>260</v>
      </c>
      <c r="AS4" s="250" t="s">
        <v>261</v>
      </c>
      <c r="AT4" s="246" t="s">
        <v>155</v>
      </c>
      <c r="AU4" s="246" t="s">
        <v>156</v>
      </c>
      <c r="AV4" s="246" t="s">
        <v>156</v>
      </c>
      <c r="AW4" s="246" t="s">
        <v>156</v>
      </c>
      <c r="AX4" s="246" t="s">
        <v>156</v>
      </c>
      <c r="AY4" s="246" t="s">
        <v>156</v>
      </c>
      <c r="AZ4" s="246" t="s">
        <v>156</v>
      </c>
      <c r="BA4" s="246" t="s">
        <v>156</v>
      </c>
      <c r="BB4" s="248" t="s">
        <v>157</v>
      </c>
      <c r="BC4" s="246" t="s">
        <v>158</v>
      </c>
      <c r="BD4" s="246" t="s">
        <v>159</v>
      </c>
      <c r="BE4" s="189" t="s">
        <v>338</v>
      </c>
      <c r="BF4" s="246" t="s">
        <v>187</v>
      </c>
      <c r="BG4" s="246" t="s">
        <v>187</v>
      </c>
      <c r="BH4" s="248" t="s">
        <v>160</v>
      </c>
      <c r="BI4" s="248" t="s">
        <v>161</v>
      </c>
      <c r="BJ4" s="191" t="s">
        <v>345</v>
      </c>
      <c r="BK4" s="191" t="s">
        <v>346</v>
      </c>
      <c r="BL4" s="189" t="s">
        <v>162</v>
      </c>
      <c r="BM4" s="189" t="s">
        <v>163</v>
      </c>
      <c r="BN4" s="192" t="s">
        <v>164</v>
      </c>
      <c r="BO4" s="248" t="s">
        <v>296</v>
      </c>
      <c r="BP4" s="246" t="s">
        <v>297</v>
      </c>
      <c r="BQ4" s="246" t="s">
        <v>430</v>
      </c>
      <c r="BR4" s="260" t="s">
        <v>396</v>
      </c>
      <c r="BS4" s="261" t="s">
        <v>418</v>
      </c>
      <c r="BT4" s="258" t="s">
        <v>395</v>
      </c>
      <c r="BU4" s="193" t="s">
        <v>325</v>
      </c>
      <c r="BV4" s="193" t="s">
        <v>324</v>
      </c>
      <c r="BW4" s="193" t="s">
        <v>324</v>
      </c>
      <c r="BX4" s="193" t="s">
        <v>324</v>
      </c>
    </row>
    <row r="5" spans="1:77" ht="224.5" customHeight="1" x14ac:dyDescent="0.4">
      <c r="A5" s="235"/>
      <c r="B5" s="247"/>
      <c r="C5" s="249"/>
      <c r="D5" s="247"/>
      <c r="E5" s="247"/>
      <c r="F5" s="247"/>
      <c r="G5" s="194" t="s">
        <v>419</v>
      </c>
      <c r="H5" s="262"/>
      <c r="I5" s="262"/>
      <c r="J5" s="195" t="s">
        <v>420</v>
      </c>
      <c r="K5" s="195" t="s">
        <v>421</v>
      </c>
      <c r="L5" s="247"/>
      <c r="M5" s="247"/>
      <c r="N5" s="266"/>
      <c r="O5" s="247"/>
      <c r="P5" s="249"/>
      <c r="Q5" s="259"/>
      <c r="R5" s="196" t="s">
        <v>422</v>
      </c>
      <c r="S5" s="266"/>
      <c r="T5" s="266"/>
      <c r="U5" s="247"/>
      <c r="V5" s="259"/>
      <c r="W5" s="259"/>
      <c r="X5" s="249"/>
      <c r="Y5" s="195" t="s">
        <v>423</v>
      </c>
      <c r="Z5" s="247"/>
      <c r="AA5" s="249"/>
      <c r="AB5" s="247"/>
      <c r="AC5" s="249"/>
      <c r="AD5" s="195" t="s">
        <v>424</v>
      </c>
      <c r="AE5" s="195" t="s">
        <v>425</v>
      </c>
      <c r="AF5" s="247"/>
      <c r="AG5" s="249"/>
      <c r="AH5" s="249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47"/>
      <c r="AU5" s="247"/>
      <c r="AV5" s="247"/>
      <c r="AW5" s="247"/>
      <c r="AX5" s="247"/>
      <c r="AY5" s="247"/>
      <c r="AZ5" s="247"/>
      <c r="BA5" s="247"/>
      <c r="BB5" s="249"/>
      <c r="BC5" s="247"/>
      <c r="BD5" s="247"/>
      <c r="BE5" s="196" t="s">
        <v>426</v>
      </c>
      <c r="BF5" s="247"/>
      <c r="BG5" s="247"/>
      <c r="BH5" s="249"/>
      <c r="BI5" s="249"/>
      <c r="BJ5" s="195" t="s">
        <v>427</v>
      </c>
      <c r="BK5" s="195" t="s">
        <v>428</v>
      </c>
      <c r="BL5" s="189"/>
      <c r="BM5" s="189"/>
      <c r="BN5" s="195" t="s">
        <v>429</v>
      </c>
      <c r="BO5" s="249"/>
      <c r="BP5" s="247"/>
      <c r="BQ5" s="247"/>
      <c r="BR5" s="260"/>
      <c r="BS5" s="262"/>
      <c r="BT5" s="259"/>
      <c r="BU5" s="252" t="s">
        <v>394</v>
      </c>
      <c r="BV5" s="253"/>
      <c r="BW5" s="253"/>
      <c r="BX5" s="254"/>
      <c r="BY5" s="187"/>
    </row>
    <row r="6" spans="1:77" ht="55.75" customHeight="1" x14ac:dyDescent="0.4">
      <c r="A6" s="236"/>
      <c r="B6" s="231" t="s">
        <v>404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3"/>
      <c r="R6" s="240" t="s">
        <v>402</v>
      </c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2"/>
      <c r="AF6" s="237" t="s">
        <v>335</v>
      </c>
      <c r="AG6" s="238"/>
      <c r="AH6" s="239"/>
      <c r="AI6" s="243" t="s">
        <v>403</v>
      </c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5"/>
      <c r="BC6" s="237" t="s">
        <v>401</v>
      </c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9"/>
      <c r="BO6" s="237" t="s">
        <v>400</v>
      </c>
      <c r="BP6" s="238"/>
      <c r="BQ6" s="239"/>
      <c r="BR6" s="197"/>
      <c r="BS6" s="231" t="s">
        <v>399</v>
      </c>
      <c r="BT6" s="233"/>
      <c r="BU6" s="255"/>
      <c r="BV6" s="256"/>
      <c r="BW6" s="256"/>
      <c r="BX6" s="257"/>
      <c r="BY6" s="187"/>
    </row>
    <row r="7" spans="1:77" x14ac:dyDescent="0.4">
      <c r="A7" s="67" t="s">
        <v>165</v>
      </c>
      <c r="B7" s="68" t="s">
        <v>166</v>
      </c>
      <c r="C7" s="68" t="s">
        <v>166</v>
      </c>
      <c r="D7" s="68"/>
      <c r="E7" s="68"/>
      <c r="F7" s="68"/>
      <c r="G7" s="68"/>
      <c r="H7" s="68"/>
      <c r="I7" s="68"/>
      <c r="J7" s="68"/>
      <c r="K7" s="68"/>
      <c r="L7" s="68" t="s">
        <v>167</v>
      </c>
      <c r="M7" s="68" t="s">
        <v>167</v>
      </c>
      <c r="N7" s="68" t="s">
        <v>327</v>
      </c>
      <c r="O7" s="68" t="s">
        <v>168</v>
      </c>
      <c r="P7" s="69" t="s">
        <v>167</v>
      </c>
      <c r="Q7" s="68" t="s">
        <v>166</v>
      </c>
      <c r="R7" s="68"/>
      <c r="S7" s="68"/>
      <c r="T7" s="68" t="s">
        <v>169</v>
      </c>
      <c r="U7" s="68"/>
      <c r="V7" s="68"/>
      <c r="W7" s="68"/>
      <c r="X7" s="68" t="s">
        <v>170</v>
      </c>
      <c r="Y7" s="68" t="s">
        <v>171</v>
      </c>
      <c r="Z7" s="68" t="s">
        <v>171</v>
      </c>
      <c r="AA7" s="68" t="s">
        <v>170</v>
      </c>
      <c r="AB7" s="68" t="s">
        <v>172</v>
      </c>
      <c r="AC7" s="68" t="s">
        <v>169</v>
      </c>
      <c r="AD7" s="68" t="s">
        <v>173</v>
      </c>
      <c r="AE7" s="68" t="s">
        <v>174</v>
      </c>
      <c r="AF7" s="68"/>
      <c r="AG7" s="68"/>
      <c r="AH7" s="86"/>
      <c r="AI7" s="146" t="s">
        <v>247</v>
      </c>
      <c r="AJ7" s="146" t="s">
        <v>246</v>
      </c>
      <c r="AK7" s="146" t="s">
        <v>266</v>
      </c>
      <c r="AL7" s="146" t="s">
        <v>245</v>
      </c>
      <c r="AM7" s="146" t="s">
        <v>267</v>
      </c>
      <c r="AN7" s="146" t="s">
        <v>265</v>
      </c>
      <c r="AO7" s="146" t="s">
        <v>268</v>
      </c>
      <c r="AP7" s="146" t="s">
        <v>269</v>
      </c>
      <c r="AQ7" s="146" t="s">
        <v>270</v>
      </c>
      <c r="AR7" s="146" t="s">
        <v>271</v>
      </c>
      <c r="AS7" s="146" t="s">
        <v>265</v>
      </c>
      <c r="AT7" s="68" t="s">
        <v>175</v>
      </c>
      <c r="AU7" s="68" t="s">
        <v>176</v>
      </c>
      <c r="AV7" s="68" t="s">
        <v>169</v>
      </c>
      <c r="AW7" s="68" t="s">
        <v>197</v>
      </c>
      <c r="AX7" s="69" t="s">
        <v>198</v>
      </c>
      <c r="AY7" s="69" t="s">
        <v>199</v>
      </c>
      <c r="AZ7" s="69" t="s">
        <v>200</v>
      </c>
      <c r="BA7" s="69" t="s">
        <v>177</v>
      </c>
      <c r="BB7" s="69" t="s">
        <v>178</v>
      </c>
      <c r="BC7" s="68"/>
      <c r="BD7" s="68"/>
      <c r="BE7" s="68"/>
      <c r="BF7" s="68"/>
      <c r="BG7" s="68"/>
      <c r="BH7" s="68" t="s">
        <v>169</v>
      </c>
      <c r="BI7" s="68" t="s">
        <v>169</v>
      </c>
      <c r="BJ7" s="68"/>
      <c r="BK7" s="68"/>
      <c r="BL7" s="69" t="s">
        <v>174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</row>
    <row r="8" spans="1:77" x14ac:dyDescent="0.3">
      <c r="AW8" s="181"/>
    </row>
  </sheetData>
  <sheetProtection algorithmName="SHA-512" hashValue="S7y6cARpAFC+vca4nB+qclOOuU9kF7jjrjDmdHyWXoPba8RQ21nKERYUaBbbYzcDcIBHB5wmdGzQonCCkCubHQ==" saltValue="bKEbEfRpu1Y+bionTXSQBw==" spinCount="100000" sheet="1" objects="1" scenarios="1" selectLockedCells="1" selectUnlockedCells="1"/>
  <mergeCells count="68">
    <mergeCell ref="AB4:AB5"/>
    <mergeCell ref="AC4:AC5"/>
    <mergeCell ref="W4:W5"/>
    <mergeCell ref="X4:X5"/>
    <mergeCell ref="Z4:Z5"/>
    <mergeCell ref="AA4:AA5"/>
    <mergeCell ref="Q4:Q5"/>
    <mergeCell ref="S4:S5"/>
    <mergeCell ref="T4:T5"/>
    <mergeCell ref="U4:U5"/>
    <mergeCell ref="V4:V5"/>
    <mergeCell ref="L4:L5"/>
    <mergeCell ref="M4:M5"/>
    <mergeCell ref="N4:N5"/>
    <mergeCell ref="O4:O5"/>
    <mergeCell ref="P4:P5"/>
    <mergeCell ref="J4:K4"/>
    <mergeCell ref="B4:B5"/>
    <mergeCell ref="C4:C5"/>
    <mergeCell ref="D4:D5"/>
    <mergeCell ref="E4:E5"/>
    <mergeCell ref="F4:F5"/>
    <mergeCell ref="H4:H5"/>
    <mergeCell ref="I4:I5"/>
    <mergeCell ref="AF4:AF5"/>
    <mergeCell ref="AF6:AH6"/>
    <mergeCell ref="AG4:AG5"/>
    <mergeCell ref="AH4:AH5"/>
    <mergeCell ref="AI4:AI5"/>
    <mergeCell ref="AP4:AP5"/>
    <mergeCell ref="AQ4:AQ5"/>
    <mergeCell ref="AR4:AR5"/>
    <mergeCell ref="AS4:AS5"/>
    <mergeCell ref="AJ4:AJ5"/>
    <mergeCell ref="AK4:AK5"/>
    <mergeCell ref="AL4:AL5"/>
    <mergeCell ref="AM4:AM5"/>
    <mergeCell ref="AN4:AN5"/>
    <mergeCell ref="BU5:BX6"/>
    <mergeCell ref="BD4:BD5"/>
    <mergeCell ref="BF4:BF5"/>
    <mergeCell ref="BG4:BG5"/>
    <mergeCell ref="BH4:BH5"/>
    <mergeCell ref="BI4:BI5"/>
    <mergeCell ref="BT4:BT5"/>
    <mergeCell ref="BS6:BT6"/>
    <mergeCell ref="BO4:BO5"/>
    <mergeCell ref="BP4:BP5"/>
    <mergeCell ref="BQ4:BQ5"/>
    <mergeCell ref="BR4:BR5"/>
    <mergeCell ref="BS4:BS5"/>
    <mergeCell ref="BO6:BQ6"/>
    <mergeCell ref="B6:Q6"/>
    <mergeCell ref="A4:A6"/>
    <mergeCell ref="BC6:BN6"/>
    <mergeCell ref="R6:AE6"/>
    <mergeCell ref="AI6:BB6"/>
    <mergeCell ref="AY4:AY5"/>
    <mergeCell ref="AZ4:AZ5"/>
    <mergeCell ref="BA4:BA5"/>
    <mergeCell ref="BB4:BB5"/>
    <mergeCell ref="BC4:BC5"/>
    <mergeCell ref="AT4:AT5"/>
    <mergeCell ref="AU4:AU5"/>
    <mergeCell ref="AV4:AV5"/>
    <mergeCell ref="AW4:AW5"/>
    <mergeCell ref="AX4:AX5"/>
    <mergeCell ref="AO4:AO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2"/>
  <sheetViews>
    <sheetView workbookViewId="0">
      <selection activeCell="A12" sqref="A12"/>
    </sheetView>
  </sheetViews>
  <sheetFormatPr defaultColWidth="8.6328125" defaultRowHeight="17" x14ac:dyDescent="0.4"/>
  <cols>
    <col min="1" max="1" width="16.6328125" bestFit="1" customWidth="1"/>
  </cols>
  <sheetData>
    <row r="2" spans="1:1" x14ac:dyDescent="0.4">
      <c r="A2" t="s">
        <v>59</v>
      </c>
    </row>
    <row r="3" spans="1:1" x14ac:dyDescent="0.4">
      <c r="A3" t="s">
        <v>60</v>
      </c>
    </row>
    <row r="4" spans="1:1" x14ac:dyDescent="0.4">
      <c r="A4" t="s">
        <v>61</v>
      </c>
    </row>
    <row r="5" spans="1:1" x14ac:dyDescent="0.4">
      <c r="A5" t="s">
        <v>62</v>
      </c>
    </row>
    <row r="6" spans="1:1" x14ac:dyDescent="0.4">
      <c r="A6" t="s">
        <v>63</v>
      </c>
    </row>
    <row r="7" spans="1:1" x14ac:dyDescent="0.4">
      <c r="A7" t="s">
        <v>64</v>
      </c>
    </row>
    <row r="8" spans="1:1" x14ac:dyDescent="0.4">
      <c r="A8" t="s">
        <v>65</v>
      </c>
    </row>
    <row r="9" spans="1:1" x14ac:dyDescent="0.4">
      <c r="A9" t="s">
        <v>66</v>
      </c>
    </row>
    <row r="10" spans="1:1" x14ac:dyDescent="0.4">
      <c r="A10" t="s">
        <v>67</v>
      </c>
    </row>
    <row r="11" spans="1:1" x14ac:dyDescent="0.4">
      <c r="A11" t="s">
        <v>68</v>
      </c>
    </row>
    <row r="12" spans="1:1" x14ac:dyDescent="0.4">
      <c r="A12" t="s">
        <v>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海草床樣板</vt:lpstr>
      <vt:lpstr>海草床樣板範例(含碳儲量計算過程)</vt:lpstr>
      <vt:lpstr>海草床欄位格式說明</vt:lpstr>
      <vt:lpstr>座標參考系統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Huang.Weber 黃暐博 IEC1</dc:creator>
  <cp:lastModifiedBy>許唐維</cp:lastModifiedBy>
  <dcterms:created xsi:type="dcterms:W3CDTF">2023-07-31T08:01:05Z</dcterms:created>
  <dcterms:modified xsi:type="dcterms:W3CDTF">2024-10-30T07:53:08Z</dcterms:modified>
</cp:coreProperties>
</file>