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space\carbonsink\Web\wwwroot\Data\"/>
    </mc:Choice>
  </mc:AlternateContent>
  <xr:revisionPtr revIDLastSave="0" documentId="13_ncr:1_{CBA38D80-802A-4920-8B31-E3D3F4F98D1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水產動植物保育區" sheetId="1" r:id="rId1"/>
    <sheet name="碳儲量_&amp;_排放係數" sheetId="2" r:id="rId2"/>
    <sheet name="欄位格式說明" sheetId="3" r:id="rId3"/>
    <sheet name="坐標參考系統" sheetId="4" state="hidden" r:id="rId4"/>
  </sheets>
  <definedNames>
    <definedName name="_xlnm._FilterDatabase" localSheetId="0" hidden="1">水產動植物保育區!$A$1:$BG$1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4" i="2" l="1"/>
  <c r="F37" i="2"/>
  <c r="F21" i="2" s="1"/>
  <c r="H74" i="2" l="1"/>
  <c r="H92" i="2" s="1"/>
  <c r="G74" i="2"/>
  <c r="G92" i="2" s="1"/>
  <c r="F74" i="2"/>
  <c r="F92" i="2" s="1"/>
  <c r="E74" i="2"/>
  <c r="E92" i="2" s="1"/>
  <c r="D74" i="2"/>
  <c r="D92" i="2" s="1"/>
  <c r="H73" i="2"/>
  <c r="H91" i="2" s="1"/>
  <c r="G73" i="2"/>
  <c r="G91" i="2" s="1"/>
  <c r="F73" i="2"/>
  <c r="F91" i="2" s="1"/>
  <c r="E73" i="2"/>
  <c r="E91" i="2" s="1"/>
  <c r="D73" i="2"/>
  <c r="H72" i="2"/>
  <c r="H90" i="2" s="1"/>
  <c r="G72" i="2"/>
  <c r="G90" i="2" s="1"/>
  <c r="F72" i="2"/>
  <c r="F90" i="2" s="1"/>
  <c r="E72" i="2"/>
  <c r="E90" i="2" s="1"/>
  <c r="D72" i="2"/>
  <c r="I56" i="2"/>
  <c r="J56" i="2" s="1"/>
  <c r="K56" i="2" s="1"/>
  <c r="I55" i="2"/>
  <c r="J55" i="2" s="1"/>
  <c r="K55" i="2" s="1"/>
  <c r="J54" i="2"/>
  <c r="K54" i="2" s="1"/>
  <c r="I73" i="2" l="1"/>
  <c r="J73" i="2" s="1"/>
  <c r="I74" i="2"/>
  <c r="J74" i="2" s="1"/>
  <c r="I72" i="2"/>
  <c r="J72" i="2" s="1"/>
  <c r="I92" i="2"/>
  <c r="D91" i="2"/>
  <c r="I91" i="2" s="1"/>
  <c r="D90" i="2"/>
  <c r="I90" i="2" s="1"/>
  <c r="H133" i="2" l="1"/>
  <c r="I39" i="2"/>
  <c r="I23" i="2" s="1"/>
  <c r="H39" i="2"/>
  <c r="H23" i="2" s="1"/>
  <c r="G39" i="2"/>
  <c r="G23" i="2" s="1"/>
  <c r="F39" i="2"/>
  <c r="F23" i="2" s="1"/>
  <c r="E39" i="2"/>
  <c r="E23" i="2" s="1"/>
  <c r="D39" i="2"/>
  <c r="D23" i="2" s="1"/>
  <c r="I38" i="2"/>
  <c r="I22" i="2" s="1"/>
  <c r="H38" i="2"/>
  <c r="H22" i="2" s="1"/>
  <c r="G38" i="2"/>
  <c r="G22" i="2" s="1"/>
  <c r="F38" i="2"/>
  <c r="F22" i="2" s="1"/>
  <c r="E38" i="2"/>
  <c r="E22" i="2" s="1"/>
  <c r="D38" i="2"/>
  <c r="D22" i="2" s="1"/>
  <c r="I37" i="2"/>
  <c r="I21" i="2" s="1"/>
  <c r="H37" i="2"/>
  <c r="H21" i="2" s="1"/>
  <c r="G37" i="2"/>
  <c r="G21" i="2" s="1"/>
  <c r="E37" i="2"/>
  <c r="E21" i="2" s="1"/>
  <c r="D37" i="2"/>
  <c r="D21" i="2" s="1"/>
  <c r="M21" i="2" s="1"/>
  <c r="K21" i="2" l="1"/>
  <c r="E133" i="2"/>
  <c r="B133" i="2"/>
  <c r="L37" i="2"/>
  <c r="L38" i="2"/>
  <c r="L23" i="2"/>
  <c r="H40" i="2"/>
  <c r="H24" i="2" s="1"/>
  <c r="I40" i="2"/>
  <c r="L40" i="2" s="1"/>
  <c r="H41" i="2"/>
  <c r="H25" i="2" s="1"/>
  <c r="I41" i="2"/>
  <c r="I25" i="2" s="1"/>
  <c r="L25" i="2" s="1"/>
  <c r="H42" i="2"/>
  <c r="H26" i="2" s="1"/>
  <c r="I42" i="2"/>
  <c r="L42" i="2" s="1"/>
  <c r="K23" i="2"/>
  <c r="G40" i="2"/>
  <c r="G24" i="2" s="1"/>
  <c r="G41" i="2"/>
  <c r="G25" i="2" s="1"/>
  <c r="G42" i="2"/>
  <c r="G26" i="2" s="1"/>
  <c r="L22" i="2"/>
  <c r="L21" i="2"/>
  <c r="J22" i="2"/>
  <c r="L39" i="2"/>
  <c r="I24" i="2" l="1"/>
  <c r="L24" i="2" s="1"/>
  <c r="L41" i="2"/>
  <c r="I26" i="2"/>
  <c r="L26" i="2" s="1"/>
  <c r="M24" i="2"/>
  <c r="M42" i="2"/>
  <c r="M40" i="2"/>
  <c r="M41" i="2"/>
  <c r="K22" i="2"/>
  <c r="M38" i="2"/>
  <c r="M37" i="2"/>
  <c r="K37" i="2"/>
  <c r="M39" i="2"/>
  <c r="K39" i="2"/>
  <c r="J21" i="2"/>
  <c r="J37" i="2"/>
  <c r="J23" i="2"/>
  <c r="M25" i="2"/>
  <c r="J38" i="2"/>
  <c r="J39" i="2"/>
  <c r="K38" i="2"/>
  <c r="M22" i="2"/>
  <c r="M23" i="2"/>
  <c r="M26" i="2" l="1"/>
</calcChain>
</file>

<file path=xl/sharedStrings.xml><?xml version="1.0" encoding="utf-8"?>
<sst xmlns="http://schemas.openxmlformats.org/spreadsheetml/2006/main" count="697" uniqueCount="381">
  <si>
    <t>樣區名稱</t>
  </si>
  <si>
    <r>
      <rPr>
        <sz val="12"/>
        <color rgb="FF000000"/>
        <rFont val="標楷體"/>
        <family val="4"/>
        <charset val="136"/>
      </rPr>
      <t>主要監測類型</t>
    </r>
  </si>
  <si>
    <t>季節</t>
  </si>
  <si>
    <r>
      <rPr>
        <sz val="12"/>
        <color rgb="FF000000"/>
        <rFont val="標楷體"/>
        <family val="4"/>
        <charset val="136"/>
      </rPr>
      <t>調查日期</t>
    </r>
  </si>
  <si>
    <r>
      <rPr>
        <sz val="12"/>
        <color rgb="FF000000"/>
        <rFont val="標楷體"/>
        <family val="4"/>
        <charset val="136"/>
      </rPr>
      <t>調查時間</t>
    </r>
  </si>
  <si>
    <r>
      <t>X</t>
    </r>
    <r>
      <rPr>
        <sz val="12"/>
        <color rgb="FF000000"/>
        <rFont val="標楷體"/>
        <family val="4"/>
        <charset val="136"/>
      </rPr>
      <t>座標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經度</t>
    </r>
    <r>
      <rPr>
        <sz val="12"/>
        <color rgb="FF000000"/>
        <rFont val="Times New Roman"/>
        <family val="1"/>
      </rPr>
      <t>)</t>
    </r>
  </si>
  <si>
    <r>
      <t>Y</t>
    </r>
    <r>
      <rPr>
        <sz val="12"/>
        <color rgb="FF000000"/>
        <rFont val="標楷體"/>
        <family val="4"/>
        <charset val="136"/>
      </rPr>
      <t>座標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緯度</t>
    </r>
    <r>
      <rPr>
        <sz val="12"/>
        <color rgb="FF000000"/>
        <rFont val="Times New Roman"/>
        <family val="1"/>
      </rPr>
      <t>)</t>
    </r>
  </si>
  <si>
    <r>
      <rPr>
        <sz val="12"/>
        <color rgb="FF000000"/>
        <rFont val="標楷體"/>
        <family val="4"/>
        <charset val="136"/>
      </rPr>
      <t>採水深度</t>
    </r>
    <r>
      <rPr>
        <sz val="12"/>
        <color rgb="FF000000"/>
        <rFont val="Times New Roman"/>
        <family val="1"/>
      </rPr>
      <t>(m)</t>
    </r>
  </si>
  <si>
    <r>
      <t>pH</t>
    </r>
    <r>
      <rPr>
        <sz val="12"/>
        <color rgb="FF000000"/>
        <rFont val="標楷體"/>
        <family val="4"/>
        <charset val="136"/>
      </rPr>
      <t>值</t>
    </r>
  </si>
  <si>
    <r>
      <rPr>
        <sz val="12"/>
        <color rgb="FF000000"/>
        <rFont val="標楷體"/>
        <family val="4"/>
        <charset val="136"/>
      </rPr>
      <t>水溫</t>
    </r>
    <r>
      <rPr>
        <sz val="12"/>
        <color rgb="FF000000"/>
        <rFont val="Times New Roman"/>
        <family val="1"/>
      </rPr>
      <t>(°C)</t>
    </r>
  </si>
  <si>
    <r>
      <rPr>
        <sz val="12"/>
        <color rgb="FF000000"/>
        <rFont val="標楷體"/>
        <family val="4"/>
        <charset val="136"/>
      </rPr>
      <t>鹽度</t>
    </r>
    <r>
      <rPr>
        <sz val="12"/>
        <color rgb="FF000000"/>
        <rFont val="Times New Roman"/>
        <family val="1"/>
      </rPr>
      <t>(psu)</t>
    </r>
  </si>
  <si>
    <r>
      <rPr>
        <sz val="12"/>
        <color rgb="FF000000"/>
        <rFont val="標楷體"/>
        <family val="4"/>
        <charset val="136"/>
      </rPr>
      <t>總鹼度</t>
    </r>
    <r>
      <rPr>
        <sz val="12"/>
        <color rgb="FF000000"/>
        <rFont val="Times New Roman"/>
        <family val="1"/>
      </rPr>
      <t>(μmol kg</t>
    </r>
    <r>
      <rPr>
        <vertAlign val="superscript"/>
        <sz val="12"/>
        <color rgb="FF000000"/>
        <rFont val="Times New Roman"/>
        <family val="1"/>
      </rPr>
      <t>-1</t>
    </r>
    <r>
      <rPr>
        <sz val="12"/>
        <color rgb="FF000000"/>
        <rFont val="Times New Roman"/>
        <family val="1"/>
      </rPr>
      <t>)</t>
    </r>
  </si>
  <si>
    <r>
      <rPr>
        <sz val="12"/>
        <color rgb="FF0070C0"/>
        <rFont val="標楷體"/>
        <family val="4"/>
        <charset val="136"/>
      </rPr>
      <t>超微細植物性浮游生物量</t>
    </r>
    <r>
      <rPr>
        <sz val="12"/>
        <color rgb="FF0070C0"/>
        <rFont val="Times New Roman"/>
        <family val="1"/>
      </rPr>
      <t>( *10</t>
    </r>
    <r>
      <rPr>
        <vertAlign val="superscript"/>
        <sz val="12"/>
        <color rgb="FF0070C0"/>
        <rFont val="Times New Roman"/>
        <family val="1"/>
      </rPr>
      <t>4</t>
    </r>
    <r>
      <rPr>
        <sz val="12"/>
        <color rgb="FF0070C0"/>
        <rFont val="Times New Roman"/>
        <family val="1"/>
      </rPr>
      <t xml:space="preserve"> cells ml</t>
    </r>
    <r>
      <rPr>
        <vertAlign val="superscript"/>
        <sz val="12"/>
        <color rgb="FF0070C0"/>
        <rFont val="Times New Roman"/>
        <family val="1"/>
      </rPr>
      <t>-1</t>
    </r>
    <r>
      <rPr>
        <sz val="12"/>
        <color rgb="FF0070C0"/>
        <rFont val="Times New Roman"/>
        <family val="1"/>
      </rPr>
      <t>)</t>
    </r>
  </si>
  <si>
    <r>
      <rPr>
        <sz val="12"/>
        <color rgb="FF0070C0"/>
        <rFont val="標楷體"/>
        <family val="4"/>
        <charset val="136"/>
      </rPr>
      <t>微細植物性浮游生物量</t>
    </r>
    <r>
      <rPr>
        <sz val="12"/>
        <color rgb="FF0070C0"/>
        <rFont val="Times New Roman"/>
        <family val="1"/>
      </rPr>
      <t>( *10</t>
    </r>
    <r>
      <rPr>
        <vertAlign val="superscript"/>
        <sz val="12"/>
        <color rgb="FF0070C0"/>
        <rFont val="Times New Roman"/>
        <family val="1"/>
      </rPr>
      <t>3</t>
    </r>
    <r>
      <rPr>
        <sz val="12"/>
        <color rgb="FF0070C0"/>
        <rFont val="Times New Roman"/>
        <family val="1"/>
      </rPr>
      <t xml:space="preserve"> cells ml</t>
    </r>
    <r>
      <rPr>
        <vertAlign val="superscript"/>
        <sz val="12"/>
        <color rgb="FF0070C0"/>
        <rFont val="Times New Roman"/>
        <family val="1"/>
      </rPr>
      <t>-1</t>
    </r>
    <r>
      <rPr>
        <sz val="12"/>
        <color rgb="FF0070C0"/>
        <rFont val="Times New Roman"/>
        <family val="1"/>
      </rPr>
      <t>)</t>
    </r>
  </si>
  <si>
    <r>
      <rPr>
        <sz val="12"/>
        <color rgb="FF0070C0"/>
        <rFont val="標楷體"/>
        <family val="4"/>
        <charset val="136"/>
      </rPr>
      <t>微型植物性浮游生物量</t>
    </r>
    <r>
      <rPr>
        <sz val="12"/>
        <color rgb="FF0070C0"/>
        <rFont val="Times New Roman"/>
        <family val="1"/>
      </rPr>
      <t>( *10</t>
    </r>
    <r>
      <rPr>
        <vertAlign val="superscript"/>
        <sz val="12"/>
        <color rgb="FF0070C0"/>
        <rFont val="Times New Roman"/>
        <family val="1"/>
      </rPr>
      <t>4</t>
    </r>
    <r>
      <rPr>
        <sz val="12"/>
        <color rgb="FF0070C0"/>
        <rFont val="Times New Roman"/>
        <family val="1"/>
      </rPr>
      <t xml:space="preserve"> cells L</t>
    </r>
    <r>
      <rPr>
        <vertAlign val="superscript"/>
        <sz val="12"/>
        <color rgb="FF0070C0"/>
        <rFont val="Times New Roman"/>
        <family val="1"/>
      </rPr>
      <t>-1</t>
    </r>
    <r>
      <rPr>
        <sz val="12"/>
        <color rgb="FF0070C0"/>
        <rFont val="Times New Roman"/>
        <family val="1"/>
      </rPr>
      <t>)</t>
    </r>
  </si>
  <si>
    <r>
      <rPr>
        <sz val="12"/>
        <color rgb="FF000000"/>
        <rFont val="標楷體"/>
        <family val="4"/>
        <charset val="136"/>
      </rPr>
      <t>葉綠素</t>
    </r>
    <r>
      <rPr>
        <sz val="12"/>
        <color rgb="FF000000"/>
        <rFont val="Times New Roman"/>
        <family val="1"/>
      </rPr>
      <t>a(mg m</t>
    </r>
    <r>
      <rPr>
        <vertAlign val="superscript"/>
        <sz val="12"/>
        <color rgb="FF000000"/>
        <rFont val="Times New Roman"/>
        <family val="1"/>
      </rPr>
      <t>-3</t>
    </r>
    <r>
      <rPr>
        <sz val="12"/>
        <color rgb="FF000000"/>
        <rFont val="Times New Roman"/>
        <family val="1"/>
      </rPr>
      <t>)</t>
    </r>
  </si>
  <si>
    <r>
      <rPr>
        <sz val="12"/>
        <color rgb="FF0070C0"/>
        <rFont val="標楷體"/>
        <family val="4"/>
        <charset val="136"/>
      </rPr>
      <t>底棲海洋植物覆蓋率</t>
    </r>
    <r>
      <rPr>
        <sz val="12"/>
        <color rgb="FF0070C0"/>
        <rFont val="Times New Roman"/>
        <family val="1"/>
      </rPr>
      <t>(%)</t>
    </r>
  </si>
  <si>
    <r>
      <rPr>
        <sz val="12"/>
        <color rgb="FF0070C0"/>
        <rFont val="標楷體"/>
        <family val="4"/>
        <charset val="136"/>
      </rPr>
      <t>底棲海洋植物乾重</t>
    </r>
    <r>
      <rPr>
        <sz val="12"/>
        <color rgb="FF0070C0"/>
        <rFont val="Times New Roman"/>
        <family val="1"/>
      </rPr>
      <t>(g)</t>
    </r>
  </si>
  <si>
    <r>
      <rPr>
        <sz val="12"/>
        <color rgb="FF0070C0"/>
        <rFont val="標楷體"/>
        <family val="4"/>
        <charset val="136"/>
      </rPr>
      <t>總顆粒性有機碳</t>
    </r>
    <r>
      <rPr>
        <sz val="12"/>
        <color rgb="FF0070C0"/>
        <rFont val="Times New Roman"/>
        <family val="1"/>
      </rPr>
      <t>(mg m</t>
    </r>
    <r>
      <rPr>
        <vertAlign val="superscript"/>
        <sz val="12"/>
        <color rgb="FF0070C0"/>
        <rFont val="Times New Roman"/>
        <family val="1"/>
      </rPr>
      <t>-3</t>
    </r>
    <r>
      <rPr>
        <sz val="12"/>
        <color rgb="FF0070C0"/>
        <rFont val="Times New Roman"/>
        <family val="1"/>
      </rPr>
      <t>)</t>
    </r>
  </si>
  <si>
    <r>
      <rPr>
        <sz val="12"/>
        <color rgb="FF375623"/>
        <rFont val="標楷體"/>
        <family val="4"/>
        <charset val="136"/>
      </rPr>
      <t>甲烷</t>
    </r>
    <r>
      <rPr>
        <sz val="12"/>
        <color rgb="FF375623"/>
        <rFont val="Times New Roman"/>
        <family val="1"/>
      </rPr>
      <t>(nM)</t>
    </r>
  </si>
  <si>
    <r>
      <rPr>
        <sz val="12"/>
        <color rgb="FF375623"/>
        <rFont val="標楷體"/>
        <family val="4"/>
        <charset val="136"/>
      </rPr>
      <t>氧化亞氮</t>
    </r>
    <r>
      <rPr>
        <sz val="12"/>
        <color rgb="FF375623"/>
        <rFont val="Times New Roman"/>
        <family val="1"/>
      </rPr>
      <t>(nM)</t>
    </r>
  </si>
  <si>
    <r>
      <t>NCC</t>
    </r>
    <r>
      <rPr>
        <sz val="12"/>
        <color rgb="FFC00000"/>
        <rFont val="標楷體"/>
        <family val="4"/>
        <charset val="136"/>
      </rPr>
      <t>淨群聚鈣化率</t>
    </r>
    <r>
      <rPr>
        <sz val="12"/>
        <color rgb="FFC00000"/>
        <rFont val="Times New Roman"/>
        <family val="1"/>
      </rPr>
      <t xml:space="preserve"> (mol m</t>
    </r>
    <r>
      <rPr>
        <vertAlign val="superscript"/>
        <sz val="12"/>
        <color rgb="FFC00000"/>
        <rFont val="Times New Roman"/>
        <family val="1"/>
      </rPr>
      <t>-2</t>
    </r>
    <r>
      <rPr>
        <sz val="12"/>
        <color rgb="FFC00000"/>
        <rFont val="Times New Roman"/>
        <family val="1"/>
      </rPr>
      <t>d</t>
    </r>
    <r>
      <rPr>
        <vertAlign val="superscript"/>
        <sz val="12"/>
        <color rgb="FFC00000"/>
        <rFont val="Times New Roman"/>
        <family val="1"/>
      </rPr>
      <t>-1</t>
    </r>
    <r>
      <rPr>
        <sz val="12"/>
        <color rgb="FFC00000"/>
        <rFont val="Times New Roman"/>
        <family val="1"/>
      </rPr>
      <t>)</t>
    </r>
  </si>
  <si>
    <r>
      <t>PPP</t>
    </r>
    <r>
      <rPr>
        <sz val="12"/>
        <color rgb="FFC00000"/>
        <rFont val="標楷體"/>
        <family val="4"/>
        <charset val="136"/>
      </rPr>
      <t>顆粒態基礎生產力</t>
    </r>
    <r>
      <rPr>
        <sz val="12"/>
        <color rgb="FFC00000"/>
        <rFont val="Times New Roman"/>
        <family val="1"/>
      </rPr>
      <t>(mgC m</t>
    </r>
    <r>
      <rPr>
        <vertAlign val="superscript"/>
        <sz val="12"/>
        <color rgb="FFC00000"/>
        <rFont val="Times New Roman"/>
        <family val="1"/>
      </rPr>
      <t xml:space="preserve">-2 </t>
    </r>
    <r>
      <rPr>
        <sz val="12"/>
        <color rgb="FFC00000"/>
        <rFont val="Times New Roman"/>
        <family val="1"/>
      </rPr>
      <t>d</t>
    </r>
    <r>
      <rPr>
        <vertAlign val="superscript"/>
        <sz val="12"/>
        <color rgb="FFC00000"/>
        <rFont val="Times New Roman"/>
        <family val="1"/>
      </rPr>
      <t>-1</t>
    </r>
    <r>
      <rPr>
        <sz val="12"/>
        <color rgb="FFC00000"/>
        <rFont val="Times New Roman"/>
        <family val="1"/>
      </rPr>
      <t>)</t>
    </r>
  </si>
  <si>
    <r>
      <t>DPP</t>
    </r>
    <r>
      <rPr>
        <sz val="12"/>
        <color rgb="FFC00000"/>
        <rFont val="標楷體"/>
        <family val="4"/>
        <charset val="136"/>
      </rPr>
      <t>溶解態基礎生產力</t>
    </r>
    <r>
      <rPr>
        <sz val="12"/>
        <color rgb="FFC00000"/>
        <rFont val="Times New Roman"/>
        <family val="1"/>
      </rPr>
      <t>(mgC m</t>
    </r>
    <r>
      <rPr>
        <vertAlign val="superscript"/>
        <sz val="12"/>
        <color rgb="FFC00000"/>
        <rFont val="Times New Roman"/>
        <family val="1"/>
      </rPr>
      <t>-2</t>
    </r>
    <r>
      <rPr>
        <sz val="12"/>
        <color rgb="FFC00000"/>
        <rFont val="Times New Roman"/>
        <family val="1"/>
      </rPr>
      <t xml:space="preserve"> d</t>
    </r>
    <r>
      <rPr>
        <vertAlign val="superscript"/>
        <sz val="12"/>
        <color rgb="FFC00000"/>
        <rFont val="Times New Roman"/>
        <family val="1"/>
      </rPr>
      <t>-1</t>
    </r>
    <r>
      <rPr>
        <sz val="12"/>
        <color rgb="FFC00000"/>
        <rFont val="Times New Roman"/>
        <family val="1"/>
      </rPr>
      <t>)</t>
    </r>
  </si>
  <si>
    <r>
      <rPr>
        <sz val="12"/>
        <color rgb="FFC00000"/>
        <rFont val="標楷體"/>
        <family val="4"/>
        <charset val="136"/>
      </rPr>
      <t>底棲海洋植物淨生產力</t>
    </r>
    <r>
      <rPr>
        <sz val="12"/>
        <color rgb="FFC00000"/>
        <rFont val="Times New Roman"/>
        <family val="1"/>
      </rPr>
      <t>(mgC gDW</t>
    </r>
    <r>
      <rPr>
        <vertAlign val="superscript"/>
        <sz val="12"/>
        <color rgb="FFC00000"/>
        <rFont val="Times New Roman"/>
        <family val="1"/>
      </rPr>
      <t>-1</t>
    </r>
    <r>
      <rPr>
        <sz val="12"/>
        <color rgb="FFC00000"/>
        <rFont val="Times New Roman"/>
        <family val="1"/>
      </rPr>
      <t xml:space="preserve"> d</t>
    </r>
    <r>
      <rPr>
        <vertAlign val="superscript"/>
        <sz val="12"/>
        <color rgb="FFC00000"/>
        <rFont val="Times New Roman"/>
        <family val="1"/>
      </rPr>
      <t>-1</t>
    </r>
    <r>
      <rPr>
        <sz val="12"/>
        <color rgb="FFC00000"/>
        <rFont val="Times New Roman"/>
        <family val="1"/>
      </rPr>
      <t>)</t>
    </r>
  </si>
  <si>
    <r>
      <rPr>
        <sz val="12"/>
        <color rgb="FFC00000"/>
        <rFont val="標楷體"/>
        <family val="4"/>
        <charset val="136"/>
      </rPr>
      <t>底棲海洋植物呼吸率</t>
    </r>
    <r>
      <rPr>
        <sz val="12"/>
        <color rgb="FFC00000"/>
        <rFont val="Times New Roman"/>
        <family val="1"/>
      </rPr>
      <t>(mgC gDW</t>
    </r>
    <r>
      <rPr>
        <vertAlign val="superscript"/>
        <sz val="12"/>
        <color rgb="FFC00000"/>
        <rFont val="Times New Roman"/>
        <family val="1"/>
      </rPr>
      <t>-1</t>
    </r>
    <r>
      <rPr>
        <sz val="12"/>
        <color rgb="FFC00000"/>
        <rFont val="Times New Roman"/>
        <family val="1"/>
      </rPr>
      <t xml:space="preserve"> d</t>
    </r>
    <r>
      <rPr>
        <vertAlign val="superscript"/>
        <sz val="12"/>
        <color rgb="FFC00000"/>
        <rFont val="Times New Roman"/>
        <family val="1"/>
      </rPr>
      <t>-1</t>
    </r>
    <r>
      <rPr>
        <sz val="12"/>
        <color rgb="FFC00000"/>
        <rFont val="Times New Roman"/>
        <family val="1"/>
      </rPr>
      <t>)</t>
    </r>
  </si>
  <si>
    <r>
      <rPr>
        <sz val="12"/>
        <color rgb="FF000000"/>
        <rFont val="標楷體"/>
        <family val="4"/>
        <charset val="136"/>
      </rPr>
      <t>浮游植物儲碳量</t>
    </r>
    <r>
      <rPr>
        <sz val="12"/>
        <color rgb="FF000000"/>
        <rFont val="Times New Roman"/>
        <family val="1"/>
      </rPr>
      <t>(*10</t>
    </r>
    <r>
      <rPr>
        <vertAlign val="superscript"/>
        <sz val="12"/>
        <color rgb="FF000000"/>
        <rFont val="Times New Roman"/>
        <family val="1"/>
      </rPr>
      <t>5</t>
    </r>
    <r>
      <rPr>
        <sz val="12"/>
        <color rgb="FF000000"/>
        <rFont val="Times New Roman"/>
        <family val="1"/>
      </rPr>
      <t xml:space="preserve"> g C)</t>
    </r>
  </si>
  <si>
    <r>
      <rPr>
        <sz val="12"/>
        <color rgb="FF000000"/>
        <rFont val="標楷體"/>
        <family val="4"/>
        <charset val="136"/>
      </rPr>
      <t>底棲藻類儲碳量</t>
    </r>
    <r>
      <rPr>
        <sz val="12"/>
        <color rgb="FF000000"/>
        <rFont val="Times New Roman"/>
        <family val="1"/>
      </rPr>
      <t>(*10</t>
    </r>
    <r>
      <rPr>
        <vertAlign val="superscript"/>
        <sz val="12"/>
        <color rgb="FF000000"/>
        <rFont val="Times New Roman"/>
        <family val="1"/>
      </rPr>
      <t>5</t>
    </r>
    <r>
      <rPr>
        <sz val="12"/>
        <color rgb="FF000000"/>
        <rFont val="Times New Roman"/>
        <family val="1"/>
      </rPr>
      <t xml:space="preserve"> g C)</t>
    </r>
  </si>
  <si>
    <r>
      <rPr>
        <sz val="12"/>
        <color rgb="FF000000"/>
        <rFont val="標楷體"/>
        <family val="4"/>
        <charset val="136"/>
      </rPr>
      <t>微生物儲碳量</t>
    </r>
    <r>
      <rPr>
        <sz val="12"/>
        <color rgb="FF000000"/>
        <rFont val="Times New Roman"/>
        <family val="1"/>
      </rPr>
      <t>(*10</t>
    </r>
    <r>
      <rPr>
        <vertAlign val="superscript"/>
        <sz val="12"/>
        <color rgb="FF000000"/>
        <rFont val="Times New Roman"/>
        <family val="1"/>
      </rPr>
      <t>5</t>
    </r>
    <r>
      <rPr>
        <sz val="12"/>
        <color rgb="FF000000"/>
        <rFont val="Times New Roman"/>
        <family val="1"/>
      </rPr>
      <t xml:space="preserve"> g C)</t>
    </r>
  </si>
  <si>
    <r>
      <rPr>
        <sz val="12"/>
        <color rgb="FF000000"/>
        <rFont val="標楷體"/>
        <family val="4"/>
        <charset val="136"/>
      </rPr>
      <t>顆粒性有機碳</t>
    </r>
    <r>
      <rPr>
        <sz val="12"/>
        <color rgb="FF000000"/>
        <rFont val="Times New Roman"/>
        <family val="1"/>
      </rPr>
      <t>(POC)</t>
    </r>
    <r>
      <rPr>
        <sz val="12"/>
        <color rgb="FF000000"/>
        <rFont val="標楷體"/>
        <family val="4"/>
        <charset val="136"/>
      </rPr>
      <t>碳庫</t>
    </r>
    <r>
      <rPr>
        <sz val="12"/>
        <color rgb="FF000000"/>
        <rFont val="Times New Roman"/>
        <family val="1"/>
      </rPr>
      <t>(*10</t>
    </r>
    <r>
      <rPr>
        <vertAlign val="superscript"/>
        <sz val="12"/>
        <color rgb="FF000000"/>
        <rFont val="Times New Roman"/>
        <family val="1"/>
      </rPr>
      <t>6</t>
    </r>
    <r>
      <rPr>
        <sz val="12"/>
        <color rgb="FF000000"/>
        <rFont val="Times New Roman"/>
        <family val="1"/>
      </rPr>
      <t xml:space="preserve"> g C)</t>
    </r>
  </si>
  <si>
    <r>
      <rPr>
        <sz val="12"/>
        <color rgb="FF000000"/>
        <rFont val="標楷體"/>
        <family val="4"/>
        <charset val="136"/>
      </rPr>
      <t>溶解性有機碳</t>
    </r>
    <r>
      <rPr>
        <sz val="12"/>
        <color rgb="FF000000"/>
        <rFont val="Times New Roman"/>
        <family val="1"/>
      </rPr>
      <t>(DOC)</t>
    </r>
    <r>
      <rPr>
        <sz val="12"/>
        <color rgb="FF000000"/>
        <rFont val="標楷體"/>
        <family val="4"/>
        <charset val="136"/>
      </rPr>
      <t>碳庫</t>
    </r>
    <r>
      <rPr>
        <sz val="12"/>
        <color rgb="FF000000"/>
        <rFont val="Times New Roman"/>
        <family val="1"/>
      </rPr>
      <t>(*10</t>
    </r>
    <r>
      <rPr>
        <vertAlign val="superscript"/>
        <sz val="12"/>
        <color rgb="FF000000"/>
        <rFont val="Times New Roman"/>
        <family val="1"/>
      </rPr>
      <t>6</t>
    </r>
    <r>
      <rPr>
        <sz val="12"/>
        <color rgb="FF000000"/>
        <rFont val="Times New Roman"/>
        <family val="1"/>
      </rPr>
      <t xml:space="preserve"> g C)</t>
    </r>
  </si>
  <si>
    <r>
      <rPr>
        <sz val="12"/>
        <color rgb="FF000000"/>
        <rFont val="標楷體"/>
        <family val="4"/>
        <charset val="136"/>
      </rPr>
      <t>溶解性無機碳</t>
    </r>
    <r>
      <rPr>
        <sz val="12"/>
        <color rgb="FF000000"/>
        <rFont val="Times New Roman"/>
        <family val="1"/>
      </rPr>
      <t>(DIC)</t>
    </r>
    <r>
      <rPr>
        <sz val="12"/>
        <color rgb="FF000000"/>
        <rFont val="標楷體"/>
        <family val="4"/>
        <charset val="136"/>
      </rPr>
      <t>碳庫</t>
    </r>
    <r>
      <rPr>
        <sz val="12"/>
        <color rgb="FF000000"/>
        <rFont val="Times New Roman"/>
        <family val="1"/>
      </rPr>
      <t>(*10</t>
    </r>
    <r>
      <rPr>
        <vertAlign val="superscript"/>
        <sz val="12"/>
        <color rgb="FF000000"/>
        <rFont val="Times New Roman"/>
        <family val="1"/>
      </rPr>
      <t xml:space="preserve">6 </t>
    </r>
    <r>
      <rPr>
        <sz val="12"/>
        <color rgb="FF000000"/>
        <rFont val="Times New Roman"/>
        <family val="1"/>
      </rPr>
      <t>g C)</t>
    </r>
  </si>
  <si>
    <r>
      <rPr>
        <sz val="12"/>
        <color rgb="FF000000"/>
        <rFont val="標楷體"/>
        <family val="4"/>
        <charset val="136"/>
      </rPr>
      <t>溫室氣體通量</t>
    </r>
    <r>
      <rPr>
        <sz val="12"/>
        <color rgb="FF000000"/>
        <rFont val="Times New Roman"/>
        <family val="1"/>
      </rPr>
      <t>(gCO</t>
    </r>
    <r>
      <rPr>
        <vertAlign val="subscript"/>
        <sz val="12"/>
        <color rgb="FF000000"/>
        <rFont val="Times New Roman"/>
        <family val="1"/>
      </rPr>
      <t xml:space="preserve">2 </t>
    </r>
    <r>
      <rPr>
        <sz val="12"/>
        <color rgb="FF000000"/>
        <rFont val="Times New Roman"/>
        <family val="1"/>
      </rPr>
      <t>m</t>
    </r>
    <r>
      <rPr>
        <vertAlign val="superscript"/>
        <sz val="12"/>
        <color rgb="FF000000"/>
        <rFont val="Times New Roman"/>
        <family val="1"/>
      </rPr>
      <t>-2</t>
    </r>
    <r>
      <rPr>
        <sz val="12"/>
        <color rgb="FF000000"/>
        <rFont val="Times New Roman"/>
        <family val="1"/>
      </rPr>
      <t xml:space="preserve"> d</t>
    </r>
    <r>
      <rPr>
        <vertAlign val="superscript"/>
        <sz val="12"/>
        <color rgb="FF000000"/>
        <rFont val="Times New Roman"/>
        <family val="1"/>
      </rPr>
      <t>-1</t>
    </r>
    <r>
      <rPr>
        <sz val="12"/>
        <color rgb="FF000000"/>
        <rFont val="Times New Roman"/>
        <family val="1"/>
      </rPr>
      <t>)</t>
    </r>
  </si>
  <si>
    <r>
      <rPr>
        <sz val="12"/>
        <color rgb="FF000000"/>
        <rFont val="標楷體"/>
        <family val="4"/>
        <charset val="136"/>
      </rPr>
      <t>碳酸鈣逆幫浦</t>
    </r>
    <r>
      <rPr>
        <sz val="12"/>
        <color rgb="FF000000"/>
        <rFont val="Times New Roman"/>
        <family val="1"/>
      </rPr>
      <t>(gCO</t>
    </r>
    <r>
      <rPr>
        <vertAlign val="subscript"/>
        <sz val="12"/>
        <color rgb="FF000000"/>
        <rFont val="Times New Roman"/>
        <family val="1"/>
      </rPr>
      <t xml:space="preserve">2 </t>
    </r>
    <r>
      <rPr>
        <sz val="12"/>
        <color rgb="FF000000"/>
        <rFont val="Times New Roman"/>
        <family val="1"/>
      </rPr>
      <t>m</t>
    </r>
    <r>
      <rPr>
        <vertAlign val="superscript"/>
        <sz val="12"/>
        <color rgb="FF000000"/>
        <rFont val="Times New Roman"/>
        <family val="1"/>
      </rPr>
      <t>-2</t>
    </r>
    <r>
      <rPr>
        <sz val="12"/>
        <color rgb="FF000000"/>
        <rFont val="Times New Roman"/>
        <family val="1"/>
      </rPr>
      <t xml:space="preserve"> d</t>
    </r>
    <r>
      <rPr>
        <vertAlign val="superscript"/>
        <sz val="12"/>
        <color rgb="FF000000"/>
        <rFont val="Times New Roman"/>
        <family val="1"/>
      </rPr>
      <t>-1</t>
    </r>
    <r>
      <rPr>
        <sz val="12"/>
        <color rgb="FF000000"/>
        <rFont val="Times New Roman"/>
        <family val="1"/>
      </rPr>
      <t>)</t>
    </r>
  </si>
  <si>
    <r>
      <rPr>
        <sz val="12"/>
        <color rgb="FF000000"/>
        <rFont val="標楷體"/>
        <family val="4"/>
        <charset val="136"/>
      </rPr>
      <t>生物幫浦</t>
    </r>
    <r>
      <rPr>
        <sz val="12"/>
        <color rgb="FF000000"/>
        <rFont val="Times New Roman"/>
        <family val="1"/>
      </rPr>
      <t>(gCO</t>
    </r>
    <r>
      <rPr>
        <vertAlign val="subscript"/>
        <sz val="12"/>
        <color rgb="FF000000"/>
        <rFont val="Times New Roman"/>
        <family val="1"/>
      </rPr>
      <t xml:space="preserve">2 </t>
    </r>
    <r>
      <rPr>
        <sz val="12"/>
        <color rgb="FF000000"/>
        <rFont val="Times New Roman"/>
        <family val="1"/>
      </rPr>
      <t>m</t>
    </r>
    <r>
      <rPr>
        <vertAlign val="superscript"/>
        <sz val="12"/>
        <color rgb="FF000000"/>
        <rFont val="Times New Roman"/>
        <family val="1"/>
      </rPr>
      <t>-2</t>
    </r>
    <r>
      <rPr>
        <sz val="12"/>
        <color rgb="FF000000"/>
        <rFont val="Times New Roman"/>
        <family val="1"/>
      </rPr>
      <t xml:space="preserve"> d</t>
    </r>
    <r>
      <rPr>
        <vertAlign val="superscript"/>
        <sz val="12"/>
        <color rgb="FF000000"/>
        <rFont val="Times New Roman"/>
        <family val="1"/>
      </rPr>
      <t>-1</t>
    </r>
    <r>
      <rPr>
        <sz val="12"/>
        <color rgb="FF000000"/>
        <rFont val="Times New Roman"/>
        <family val="1"/>
      </rPr>
      <t>)</t>
    </r>
  </si>
  <si>
    <r>
      <rPr>
        <sz val="12"/>
        <color rgb="FF000000"/>
        <rFont val="標楷體"/>
        <family val="4"/>
        <charset val="136"/>
      </rPr>
      <t>微生物幫浦</t>
    </r>
    <r>
      <rPr>
        <sz val="12"/>
        <color rgb="FF000000"/>
        <rFont val="Times New Roman"/>
        <family val="1"/>
      </rPr>
      <t>(gCO</t>
    </r>
    <r>
      <rPr>
        <vertAlign val="subscript"/>
        <sz val="12"/>
        <color rgb="FF000000"/>
        <rFont val="Times New Roman"/>
        <family val="1"/>
      </rPr>
      <t xml:space="preserve">2 </t>
    </r>
    <r>
      <rPr>
        <sz val="12"/>
        <color rgb="FF000000"/>
        <rFont val="Times New Roman"/>
        <family val="1"/>
      </rPr>
      <t>m</t>
    </r>
    <r>
      <rPr>
        <vertAlign val="superscript"/>
        <sz val="12"/>
        <color rgb="FF000000"/>
        <rFont val="Times New Roman"/>
        <family val="1"/>
      </rPr>
      <t>-2</t>
    </r>
    <r>
      <rPr>
        <sz val="12"/>
        <color rgb="FF000000"/>
        <rFont val="Times New Roman"/>
        <family val="1"/>
      </rPr>
      <t xml:space="preserve"> d</t>
    </r>
    <r>
      <rPr>
        <vertAlign val="superscript"/>
        <sz val="12"/>
        <color rgb="FF000000"/>
        <rFont val="Times New Roman"/>
        <family val="1"/>
      </rPr>
      <t>-1</t>
    </r>
    <r>
      <rPr>
        <sz val="12"/>
        <color rgb="FF000000"/>
        <rFont val="Times New Roman"/>
        <family val="1"/>
      </rPr>
      <t>)</t>
    </r>
  </si>
  <si>
    <t>S_name</t>
  </si>
  <si>
    <t>S_name_place</t>
  </si>
  <si>
    <t>Primary_mon_type</t>
  </si>
  <si>
    <t>Season</t>
  </si>
  <si>
    <t>Eventdate</t>
  </si>
  <si>
    <t>Eventtime</t>
  </si>
  <si>
    <t>Gcs</t>
  </si>
  <si>
    <t>Ori_longitude</t>
  </si>
  <si>
    <t>Ori_latitude</t>
  </si>
  <si>
    <t>Longitude</t>
  </si>
  <si>
    <t>Latitude</t>
  </si>
  <si>
    <t>Inv_method</t>
  </si>
  <si>
    <t>Tools</t>
  </si>
  <si>
    <t>Investigator</t>
  </si>
  <si>
    <t>Area</t>
  </si>
  <si>
    <t>Water_sample_depth</t>
  </si>
  <si>
    <t>Ph</t>
  </si>
  <si>
    <t>Temp</t>
  </si>
  <si>
    <t>Salinity</t>
  </si>
  <si>
    <t>Ttl_alkalinity</t>
  </si>
  <si>
    <t>Chlorophyll</t>
  </si>
  <si>
    <t>Ben_mrn_plnt_covge</t>
  </si>
  <si>
    <t>Ben_mrn_plnt_drywt</t>
  </si>
  <si>
    <t>Ttl_part_org_carbon</t>
  </si>
  <si>
    <t>Ttl_dis_inorg_carbon</t>
  </si>
  <si>
    <t>Ttl_dis_org_carbon</t>
  </si>
  <si>
    <t>Carbon_dioxide</t>
  </si>
  <si>
    <t>Methane</t>
  </si>
  <si>
    <t>Nitrous_oxide</t>
  </si>
  <si>
    <t>NCC_calcif_rate</t>
  </si>
  <si>
    <t>PPP_basic_prdctvty</t>
  </si>
  <si>
    <t>DPP_basic_prdctvty</t>
  </si>
  <si>
    <t>Ben_mrn_plnt_net_prd</t>
  </si>
  <si>
    <t>Ben_mrn_plnt_resp_rt</t>
  </si>
  <si>
    <t>Carbon_stg_p_plankton</t>
  </si>
  <si>
    <t>Carbon_stg_p_benthic</t>
  </si>
  <si>
    <t>Carbon_stg_microphyto</t>
  </si>
  <si>
    <t>Carbon_pool_poc</t>
  </si>
  <si>
    <t>Carbon_pool_doc</t>
  </si>
  <si>
    <t>Carbon_pool_dic</t>
  </si>
  <si>
    <t>Co2_ch4_n2o</t>
  </si>
  <si>
    <t>Ncc</t>
  </si>
  <si>
    <t>Ppp</t>
  </si>
  <si>
    <t>Dpp</t>
  </si>
  <si>
    <r>
      <rPr>
        <sz val="12"/>
        <color rgb="FF000000"/>
        <rFont val="標楷體"/>
        <family val="4"/>
        <charset val="136"/>
      </rPr>
      <t>新北市貢寮水產動植物繁殖保育區</t>
    </r>
  </si>
  <si>
    <t>ESPG4326</t>
  </si>
  <si>
    <r>
      <rPr>
        <sz val="12"/>
        <color rgb="FF000000"/>
        <rFont val="標楷體"/>
        <family val="4"/>
        <charset val="136"/>
      </rPr>
      <t>樣區名稱</t>
    </r>
  </si>
  <si>
    <r>
      <rPr>
        <sz val="12"/>
        <color rgb="FF000000"/>
        <rFont val="標楷體"/>
        <family val="4"/>
        <charset val="136"/>
      </rPr>
      <t>碳儲量</t>
    </r>
    <r>
      <rPr>
        <sz val="12"/>
        <color rgb="FF000000"/>
        <rFont val="Times New Roman"/>
        <family val="1"/>
      </rPr>
      <t>(g C)</t>
    </r>
  </si>
  <si>
    <t>項目</t>
  </si>
  <si>
    <r>
      <rPr>
        <sz val="12"/>
        <color rgb="FFC00000"/>
        <rFont val="標楷體"/>
        <family val="4"/>
        <charset val="136"/>
      </rPr>
      <t>環境因子</t>
    </r>
  </si>
  <si>
    <r>
      <rPr>
        <sz val="12"/>
        <color rgb="FFC00000"/>
        <rFont val="標楷體"/>
        <family val="4"/>
        <charset val="136"/>
      </rPr>
      <t>浮游植物</t>
    </r>
    <r>
      <rPr>
        <sz val="12"/>
        <color rgb="FFC00000"/>
        <rFont val="Times New Roman"/>
        <family val="1"/>
      </rPr>
      <t xml:space="preserve"> [U/V/W</t>
    </r>
    <r>
      <rPr>
        <sz val="12"/>
        <color rgb="FFC00000"/>
        <rFont val="標楷體"/>
        <family val="4"/>
        <charset val="136"/>
      </rPr>
      <t>欄位</t>
    </r>
    <r>
      <rPr>
        <sz val="12"/>
        <color rgb="FFC00000"/>
        <rFont val="Times New Roman"/>
        <family val="1"/>
      </rPr>
      <t>]</t>
    </r>
  </si>
  <si>
    <r>
      <rPr>
        <sz val="12"/>
        <color rgb="FFC00000"/>
        <rFont val="標楷體"/>
        <family val="4"/>
        <charset val="136"/>
      </rPr>
      <t>底棲藻類</t>
    </r>
    <r>
      <rPr>
        <sz val="12"/>
        <color rgb="FFC00000"/>
        <rFont val="Times New Roman"/>
        <family val="1"/>
      </rPr>
      <t xml:space="preserve"> [Y/Z/AA</t>
    </r>
    <r>
      <rPr>
        <sz val="12"/>
        <color rgb="FFC00000"/>
        <rFont val="標楷體"/>
        <family val="4"/>
        <charset val="136"/>
      </rPr>
      <t>欄位</t>
    </r>
    <r>
      <rPr>
        <sz val="12"/>
        <color rgb="FFC00000"/>
        <rFont val="Times New Roman"/>
        <family val="1"/>
      </rPr>
      <t>]</t>
    </r>
  </si>
  <si>
    <r>
      <rPr>
        <sz val="12"/>
        <color rgb="FFC00000"/>
        <rFont val="標楷體"/>
        <family val="4"/>
        <charset val="136"/>
      </rPr>
      <t>微生物</t>
    </r>
    <r>
      <rPr>
        <sz val="12"/>
        <color rgb="FFC00000"/>
        <rFont val="Times New Roman"/>
        <family val="1"/>
      </rPr>
      <t xml:space="preserve"> [X</t>
    </r>
    <r>
      <rPr>
        <sz val="12"/>
        <color rgb="FFC00000"/>
        <rFont val="標楷體"/>
        <family val="4"/>
        <charset val="136"/>
      </rPr>
      <t>欄位</t>
    </r>
    <r>
      <rPr>
        <sz val="12"/>
        <color rgb="FFC00000"/>
        <rFont val="Times New Roman"/>
        <family val="1"/>
      </rPr>
      <t>]</t>
    </r>
  </si>
  <si>
    <r>
      <rPr>
        <sz val="12"/>
        <color rgb="FFC00000"/>
        <rFont val="標楷體"/>
        <family val="4"/>
        <charset val="136"/>
      </rPr>
      <t>顆粒性有機碳</t>
    </r>
    <r>
      <rPr>
        <sz val="12"/>
        <color rgb="FFC00000"/>
        <rFont val="Times New Roman"/>
        <family val="1"/>
      </rPr>
      <t xml:space="preserve"> [AB</t>
    </r>
    <r>
      <rPr>
        <sz val="12"/>
        <color rgb="FFC00000"/>
        <rFont val="標楷體"/>
        <family val="4"/>
        <charset val="136"/>
      </rPr>
      <t>欄位</t>
    </r>
    <r>
      <rPr>
        <sz val="12"/>
        <color rgb="FFC00000"/>
        <rFont val="Times New Roman"/>
        <family val="1"/>
      </rPr>
      <t>]</t>
    </r>
  </si>
  <si>
    <r>
      <rPr>
        <sz val="12"/>
        <color rgb="FF000000"/>
        <rFont val="標楷體"/>
        <family val="4"/>
        <charset val="136"/>
      </rPr>
      <t>冬季</t>
    </r>
  </si>
  <si>
    <r>
      <rPr>
        <sz val="12"/>
        <color rgb="FF000000"/>
        <rFont val="標楷體"/>
        <family val="4"/>
        <charset val="136"/>
      </rPr>
      <t>春季</t>
    </r>
  </si>
  <si>
    <r>
      <rPr>
        <sz val="12"/>
        <color rgb="FF000000"/>
        <rFont val="標楷體"/>
        <family val="4"/>
        <charset val="136"/>
      </rPr>
      <t>夏季</t>
    </r>
  </si>
  <si>
    <r>
      <rPr>
        <sz val="12"/>
        <color rgb="FF000000"/>
        <rFont val="標楷體"/>
        <family val="4"/>
        <charset val="136"/>
      </rPr>
      <t>秋季</t>
    </r>
  </si>
  <si>
    <t>環境因子</t>
  </si>
  <si>
    <r>
      <t>CO</t>
    </r>
    <r>
      <rPr>
        <vertAlign val="subscript"/>
        <sz val="12"/>
        <color rgb="FFC00000"/>
        <rFont val="Times New Roman"/>
        <family val="1"/>
      </rPr>
      <t>2</t>
    </r>
    <r>
      <rPr>
        <sz val="12"/>
        <color rgb="FFC00000"/>
        <rFont val="Times New Roman"/>
        <family val="1"/>
      </rPr>
      <t>/CH</t>
    </r>
    <r>
      <rPr>
        <vertAlign val="subscript"/>
        <sz val="12"/>
        <color rgb="FFC00000"/>
        <rFont val="Times New Roman"/>
        <family val="1"/>
      </rPr>
      <t>4</t>
    </r>
    <r>
      <rPr>
        <sz val="12"/>
        <color rgb="FFC00000"/>
        <rFont val="Times New Roman"/>
        <family val="1"/>
      </rPr>
      <t>/N</t>
    </r>
    <r>
      <rPr>
        <vertAlign val="subscript"/>
        <sz val="12"/>
        <color rgb="FFC00000"/>
        <rFont val="Times New Roman"/>
        <family val="1"/>
      </rPr>
      <t>2</t>
    </r>
    <r>
      <rPr>
        <sz val="12"/>
        <color rgb="FFC00000"/>
        <rFont val="Times New Roman"/>
        <family val="1"/>
      </rPr>
      <t>O</t>
    </r>
  </si>
  <si>
    <r>
      <rPr>
        <sz val="12"/>
        <color rgb="FFC00000"/>
        <rFont val="標楷體"/>
        <family val="4"/>
        <charset val="136"/>
      </rPr>
      <t>淨群聚鈣化率</t>
    </r>
    <r>
      <rPr>
        <sz val="12"/>
        <color rgb="FFC00000"/>
        <rFont val="Times New Roman"/>
        <family val="1"/>
      </rPr>
      <t>(NCC)</t>
    </r>
  </si>
  <si>
    <r>
      <rPr>
        <sz val="12"/>
        <color rgb="FFC00000"/>
        <rFont val="標楷體"/>
        <family val="4"/>
        <charset val="136"/>
      </rPr>
      <t>浮游植物顆粒態基礎生產力</t>
    </r>
    <r>
      <rPr>
        <sz val="12"/>
        <color rgb="FFC00000"/>
        <rFont val="Times New Roman"/>
        <family val="1"/>
      </rPr>
      <t>(PPP)</t>
    </r>
  </si>
  <si>
    <r>
      <rPr>
        <sz val="12"/>
        <color rgb="FFC00000"/>
        <rFont val="標楷體"/>
        <family val="4"/>
        <charset val="136"/>
      </rPr>
      <t>浮游植物溶解態基礎生產力</t>
    </r>
    <r>
      <rPr>
        <sz val="12"/>
        <color rgb="FFC00000"/>
        <rFont val="Times New Roman"/>
        <family val="1"/>
      </rPr>
      <t>(DPP)</t>
    </r>
  </si>
  <si>
    <t>負值加上負號，無數據則欄位空白即可。小數點下位數最多可至四位數。</t>
  </si>
  <si>
    <t xml:space="preserve">St. A (25.01308, 121.99055) </t>
  </si>
  <si>
    <t xml:space="preserve">St. B (25.01761, 121.99263) </t>
  </si>
  <si>
    <t xml:space="preserve">St. C (25.02284, 121.99473) </t>
  </si>
  <si>
    <t>新北市貢寮水產動植物繁殖保育區</t>
  </si>
  <si>
    <r>
      <rPr>
        <b/>
        <sz val="12"/>
        <color rgb="FF000000"/>
        <rFont val="標楷體"/>
        <family val="4"/>
        <charset val="136"/>
      </rPr>
      <t>中文名稱</t>
    </r>
  </si>
  <si>
    <r>
      <rPr>
        <sz val="12"/>
        <color rgb="FF000000"/>
        <rFont val="標楷體"/>
        <family val="4"/>
        <charset val="136"/>
      </rPr>
      <t>樣區名稱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採樣位置</t>
    </r>
    <r>
      <rPr>
        <sz val="12"/>
        <color rgb="FF000000"/>
        <rFont val="Times New Roman"/>
        <family val="1"/>
      </rPr>
      <t>)</t>
    </r>
  </si>
  <si>
    <r>
      <rPr>
        <sz val="12"/>
        <color rgb="FF000000"/>
        <rFont val="標楷體"/>
        <family val="4"/>
        <charset val="136"/>
      </rPr>
      <t>坐標參考系統</t>
    </r>
  </si>
  <si>
    <r>
      <rPr>
        <sz val="12"/>
        <color rgb="FF000000"/>
        <rFont val="標楷體"/>
        <family val="4"/>
        <charset val="136"/>
      </rPr>
      <t>調查方法</t>
    </r>
  </si>
  <si>
    <r>
      <rPr>
        <sz val="12"/>
        <color rgb="FF000000"/>
        <rFont val="標楷體"/>
        <family val="4"/>
        <charset val="136"/>
      </rPr>
      <t>採樣器材及方法</t>
    </r>
  </si>
  <si>
    <r>
      <rPr>
        <sz val="12"/>
        <color rgb="FF000000"/>
        <rFont val="標楷體"/>
        <family val="4"/>
        <charset val="136"/>
      </rPr>
      <t>紀錄者</t>
    </r>
  </si>
  <si>
    <r>
      <rPr>
        <sz val="12"/>
        <color rgb="FF000000"/>
        <rFont val="標楷體"/>
        <family val="4"/>
        <charset val="136"/>
      </rPr>
      <t>超微細植物性浮游生物量</t>
    </r>
    <r>
      <rPr>
        <sz val="12"/>
        <color rgb="FF000000"/>
        <rFont val="Times New Roman"/>
        <family val="1"/>
      </rPr>
      <t>( *10</t>
    </r>
    <r>
      <rPr>
        <vertAlign val="superscript"/>
        <sz val="12"/>
        <color rgb="FF000000"/>
        <rFont val="Times New Roman"/>
        <family val="1"/>
      </rPr>
      <t>4</t>
    </r>
    <r>
      <rPr>
        <sz val="12"/>
        <color rgb="FF000000"/>
        <rFont val="Times New Roman"/>
        <family val="1"/>
      </rPr>
      <t xml:space="preserve"> cells ml</t>
    </r>
    <r>
      <rPr>
        <vertAlign val="superscript"/>
        <sz val="12"/>
        <color rgb="FF000000"/>
        <rFont val="Times New Roman"/>
        <family val="1"/>
      </rPr>
      <t>-1</t>
    </r>
    <r>
      <rPr>
        <sz val="12"/>
        <color rgb="FF000000"/>
        <rFont val="Times New Roman"/>
        <family val="1"/>
      </rPr>
      <t>)</t>
    </r>
  </si>
  <si>
    <r>
      <rPr>
        <sz val="12"/>
        <color rgb="FF000000"/>
        <rFont val="標楷體"/>
        <family val="4"/>
        <charset val="136"/>
      </rPr>
      <t>微細植物性浮游生物量</t>
    </r>
    <r>
      <rPr>
        <sz val="12"/>
        <color rgb="FF000000"/>
        <rFont val="Times New Roman"/>
        <family val="1"/>
      </rPr>
      <t>( *10</t>
    </r>
    <r>
      <rPr>
        <vertAlign val="super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 xml:space="preserve"> cells ml</t>
    </r>
    <r>
      <rPr>
        <vertAlign val="superscript"/>
        <sz val="12"/>
        <color rgb="FF000000"/>
        <rFont val="Times New Roman"/>
        <family val="1"/>
      </rPr>
      <t>-1</t>
    </r>
    <r>
      <rPr>
        <sz val="12"/>
        <color rgb="FF000000"/>
        <rFont val="Times New Roman"/>
        <family val="1"/>
      </rPr>
      <t>)</t>
    </r>
  </si>
  <si>
    <r>
      <rPr>
        <sz val="12"/>
        <color rgb="FF000000"/>
        <rFont val="標楷體"/>
        <family val="4"/>
        <charset val="136"/>
      </rPr>
      <t>微型植物性浮游生物量</t>
    </r>
    <r>
      <rPr>
        <sz val="12"/>
        <color rgb="FF000000"/>
        <rFont val="Times New Roman"/>
        <family val="1"/>
      </rPr>
      <t>( *10</t>
    </r>
    <r>
      <rPr>
        <vertAlign val="superscript"/>
        <sz val="12"/>
        <color rgb="FF000000"/>
        <rFont val="Times New Roman"/>
        <family val="1"/>
      </rPr>
      <t>4</t>
    </r>
    <r>
      <rPr>
        <sz val="12"/>
        <color rgb="FF000000"/>
        <rFont val="Times New Roman"/>
        <family val="1"/>
      </rPr>
      <t xml:space="preserve"> cells L</t>
    </r>
    <r>
      <rPr>
        <vertAlign val="superscript"/>
        <sz val="12"/>
        <color rgb="FF000000"/>
        <rFont val="Times New Roman"/>
        <family val="1"/>
      </rPr>
      <t>-1</t>
    </r>
    <r>
      <rPr>
        <sz val="12"/>
        <color rgb="FF000000"/>
        <rFont val="Times New Roman"/>
        <family val="1"/>
      </rPr>
      <t>)</t>
    </r>
  </si>
  <si>
    <r>
      <rPr>
        <sz val="12"/>
        <color rgb="FF000000"/>
        <rFont val="標楷體"/>
        <family val="4"/>
        <charset val="136"/>
      </rPr>
      <t>底棲海洋植物覆蓋率</t>
    </r>
    <r>
      <rPr>
        <sz val="12"/>
        <color rgb="FF000000"/>
        <rFont val="Times New Roman"/>
        <family val="1"/>
      </rPr>
      <t>(%)</t>
    </r>
  </si>
  <si>
    <r>
      <rPr>
        <sz val="12"/>
        <color rgb="FF000000"/>
        <rFont val="標楷體"/>
        <family val="4"/>
        <charset val="136"/>
      </rPr>
      <t>底棲海洋植物乾重</t>
    </r>
    <r>
      <rPr>
        <sz val="12"/>
        <color rgb="FF000000"/>
        <rFont val="Times New Roman"/>
        <family val="1"/>
      </rPr>
      <t>(g)</t>
    </r>
  </si>
  <si>
    <r>
      <rPr>
        <sz val="12"/>
        <color rgb="FF000000"/>
        <rFont val="標楷體"/>
        <family val="4"/>
        <charset val="136"/>
      </rPr>
      <t>總顆粒性有機碳</t>
    </r>
    <r>
      <rPr>
        <sz val="12"/>
        <color rgb="FF000000"/>
        <rFont val="Times New Roman"/>
        <family val="1"/>
      </rPr>
      <t>(mg m</t>
    </r>
    <r>
      <rPr>
        <vertAlign val="superscript"/>
        <sz val="12"/>
        <color rgb="FF000000"/>
        <rFont val="Times New Roman"/>
        <family val="1"/>
      </rPr>
      <t>-3</t>
    </r>
    <r>
      <rPr>
        <sz val="12"/>
        <color rgb="FF000000"/>
        <rFont val="Times New Roman"/>
        <family val="1"/>
      </rPr>
      <t>)</t>
    </r>
  </si>
  <si>
    <r>
      <rPr>
        <sz val="12"/>
        <color rgb="FF000000"/>
        <rFont val="標楷體"/>
        <family val="4"/>
        <charset val="136"/>
      </rPr>
      <t>總溶解性無機碳</t>
    </r>
    <r>
      <rPr>
        <sz val="12"/>
        <color rgb="FF000000"/>
        <rFont val="Times New Roman"/>
        <family val="1"/>
      </rPr>
      <t>(mg m</t>
    </r>
    <r>
      <rPr>
        <vertAlign val="superscript"/>
        <sz val="12"/>
        <color rgb="FF000000"/>
        <rFont val="Times New Roman"/>
        <family val="1"/>
      </rPr>
      <t>-3</t>
    </r>
    <r>
      <rPr>
        <sz val="12"/>
        <color rgb="FF000000"/>
        <rFont val="Times New Roman"/>
        <family val="1"/>
      </rPr>
      <t>)</t>
    </r>
  </si>
  <si>
    <r>
      <rPr>
        <sz val="12"/>
        <color rgb="FF000000"/>
        <rFont val="標楷體"/>
        <family val="4"/>
        <charset val="136"/>
      </rPr>
      <t>二氧化碳</t>
    </r>
    <r>
      <rPr>
        <sz val="12"/>
        <color rgb="FF000000"/>
        <rFont val="Times New Roman"/>
        <family val="1"/>
      </rPr>
      <t xml:space="preserve"> (μatm)</t>
    </r>
  </si>
  <si>
    <r>
      <rPr>
        <sz val="12"/>
        <color rgb="FF000000"/>
        <rFont val="標楷體"/>
        <family val="4"/>
        <charset val="136"/>
      </rPr>
      <t>甲烷</t>
    </r>
    <r>
      <rPr>
        <sz val="12"/>
        <color rgb="FF000000"/>
        <rFont val="Times New Roman"/>
        <family val="1"/>
      </rPr>
      <t>(nM)</t>
    </r>
  </si>
  <si>
    <r>
      <rPr>
        <sz val="12"/>
        <color rgb="FF000000"/>
        <rFont val="標楷體"/>
        <family val="4"/>
        <charset val="136"/>
      </rPr>
      <t>氧化亞氮</t>
    </r>
    <r>
      <rPr>
        <sz val="12"/>
        <color rgb="FF000000"/>
        <rFont val="Times New Roman"/>
        <family val="1"/>
      </rPr>
      <t>(nM)</t>
    </r>
  </si>
  <si>
    <r>
      <t>NCC</t>
    </r>
    <r>
      <rPr>
        <sz val="12"/>
        <color rgb="FF000000"/>
        <rFont val="標楷體"/>
        <family val="4"/>
        <charset val="136"/>
      </rPr>
      <t>淨群聚鈣化率</t>
    </r>
    <r>
      <rPr>
        <sz val="12"/>
        <color rgb="FF000000"/>
        <rFont val="Times New Roman"/>
        <family val="1"/>
      </rPr>
      <t xml:space="preserve"> (mol m</t>
    </r>
    <r>
      <rPr>
        <vertAlign val="superscript"/>
        <sz val="12"/>
        <color rgb="FF000000"/>
        <rFont val="Times New Roman"/>
        <family val="1"/>
      </rPr>
      <t>-2</t>
    </r>
    <r>
      <rPr>
        <sz val="12"/>
        <color rgb="FF000000"/>
        <rFont val="Times New Roman"/>
        <family val="1"/>
      </rPr>
      <t>d</t>
    </r>
    <r>
      <rPr>
        <vertAlign val="superscript"/>
        <sz val="12"/>
        <color rgb="FF000000"/>
        <rFont val="Times New Roman"/>
        <family val="1"/>
      </rPr>
      <t>-1</t>
    </r>
    <r>
      <rPr>
        <sz val="12"/>
        <color rgb="FF000000"/>
        <rFont val="Times New Roman"/>
        <family val="1"/>
      </rPr>
      <t>)</t>
    </r>
  </si>
  <si>
    <r>
      <t>PPP</t>
    </r>
    <r>
      <rPr>
        <sz val="12"/>
        <color rgb="FF000000"/>
        <rFont val="標楷體"/>
        <family val="4"/>
        <charset val="136"/>
      </rPr>
      <t>顆粒態基礎生產力</t>
    </r>
    <r>
      <rPr>
        <sz val="12"/>
        <color rgb="FF000000"/>
        <rFont val="Times New Roman"/>
        <family val="1"/>
      </rPr>
      <t>(mgC m</t>
    </r>
    <r>
      <rPr>
        <vertAlign val="superscript"/>
        <sz val="12"/>
        <color rgb="FF000000"/>
        <rFont val="Times New Roman"/>
        <family val="1"/>
      </rPr>
      <t xml:space="preserve">-2 </t>
    </r>
    <r>
      <rPr>
        <sz val="12"/>
        <color rgb="FF000000"/>
        <rFont val="Times New Roman"/>
        <family val="1"/>
      </rPr>
      <t>d</t>
    </r>
    <r>
      <rPr>
        <vertAlign val="superscript"/>
        <sz val="12"/>
        <color rgb="FF000000"/>
        <rFont val="Times New Roman"/>
        <family val="1"/>
      </rPr>
      <t>-1</t>
    </r>
    <r>
      <rPr>
        <sz val="12"/>
        <color rgb="FF000000"/>
        <rFont val="Times New Roman"/>
        <family val="1"/>
      </rPr>
      <t>)</t>
    </r>
  </si>
  <si>
    <r>
      <t>DPP</t>
    </r>
    <r>
      <rPr>
        <sz val="12"/>
        <color rgb="FF000000"/>
        <rFont val="標楷體"/>
        <family val="4"/>
        <charset val="136"/>
      </rPr>
      <t>溶解態基礎生產力</t>
    </r>
    <r>
      <rPr>
        <sz val="12"/>
        <color rgb="FF000000"/>
        <rFont val="Times New Roman"/>
        <family val="1"/>
      </rPr>
      <t>(mgC m</t>
    </r>
    <r>
      <rPr>
        <vertAlign val="superscript"/>
        <sz val="12"/>
        <color rgb="FF000000"/>
        <rFont val="Times New Roman"/>
        <family val="1"/>
      </rPr>
      <t>-2</t>
    </r>
    <r>
      <rPr>
        <sz val="12"/>
        <color rgb="FF000000"/>
        <rFont val="Times New Roman"/>
        <family val="1"/>
      </rPr>
      <t xml:space="preserve"> d</t>
    </r>
    <r>
      <rPr>
        <vertAlign val="superscript"/>
        <sz val="12"/>
        <color rgb="FF000000"/>
        <rFont val="Times New Roman"/>
        <family val="1"/>
      </rPr>
      <t>-1</t>
    </r>
    <r>
      <rPr>
        <sz val="12"/>
        <color rgb="FF000000"/>
        <rFont val="Times New Roman"/>
        <family val="1"/>
      </rPr>
      <t>)</t>
    </r>
  </si>
  <si>
    <r>
      <rPr>
        <sz val="12"/>
        <color rgb="FF000000"/>
        <rFont val="標楷體"/>
        <family val="4"/>
        <charset val="136"/>
      </rPr>
      <t>底棲海洋植物淨生產力</t>
    </r>
    <r>
      <rPr>
        <sz val="12"/>
        <color rgb="FF000000"/>
        <rFont val="Times New Roman"/>
        <family val="1"/>
      </rPr>
      <t>(mgC gDW</t>
    </r>
    <r>
      <rPr>
        <vertAlign val="superscript"/>
        <sz val="12"/>
        <color rgb="FF000000"/>
        <rFont val="Times New Roman"/>
        <family val="1"/>
      </rPr>
      <t>-1</t>
    </r>
    <r>
      <rPr>
        <sz val="12"/>
        <color rgb="FF000000"/>
        <rFont val="Times New Roman"/>
        <family val="1"/>
      </rPr>
      <t xml:space="preserve"> d</t>
    </r>
    <r>
      <rPr>
        <vertAlign val="superscript"/>
        <sz val="12"/>
        <color rgb="FF000000"/>
        <rFont val="Times New Roman"/>
        <family val="1"/>
      </rPr>
      <t>-1</t>
    </r>
    <r>
      <rPr>
        <sz val="12"/>
        <color rgb="FF000000"/>
        <rFont val="Times New Roman"/>
        <family val="1"/>
      </rPr>
      <t>)</t>
    </r>
  </si>
  <si>
    <r>
      <rPr>
        <b/>
        <sz val="12"/>
        <color rgb="FF000000"/>
        <rFont val="標楷體"/>
        <family val="4"/>
        <charset val="136"/>
      </rPr>
      <t>英文名稱</t>
    </r>
  </si>
  <si>
    <t>season</t>
  </si>
  <si>
    <t>Coordinate Reference System</t>
  </si>
  <si>
    <t>Investigation Method</t>
  </si>
  <si>
    <t>Water sample depth</t>
  </si>
  <si>
    <t>pH</t>
  </si>
  <si>
    <t>Total alkalinity</t>
  </si>
  <si>
    <t>Carbon dioxide</t>
  </si>
  <si>
    <t>Nitrous oxide</t>
  </si>
  <si>
    <t>Carbon stg_ plant plankton</t>
  </si>
  <si>
    <t>Carbon stg_ benthic plants</t>
  </si>
  <si>
    <t>Carbon stg_ microphyto</t>
  </si>
  <si>
    <t>Carbon pool_part_org_carbon</t>
  </si>
  <si>
    <t>Carbon pool__dis_org_carbon</t>
  </si>
  <si>
    <t>Carbon pool_dis_inorg_carbon</t>
  </si>
  <si>
    <t>CO2/CH4/N2O</t>
  </si>
  <si>
    <t>NCC</t>
  </si>
  <si>
    <t>PPP</t>
  </si>
  <si>
    <t>DPP</t>
  </si>
  <si>
    <t>調查樣區總面積。</t>
  </si>
  <si>
    <t>以氫離子濃度指數表示。</t>
  </si>
  <si>
    <t>水溫測值。</t>
  </si>
  <si>
    <t>海水中所含有鹽類物質之總量</t>
  </si>
  <si>
    <t>浮游藻生物於採樣區域內量測之平均值。</t>
  </si>
  <si>
    <t>正值代表吸收，負值代表釋放。</t>
  </si>
  <si>
    <t xml:space="preserve"> </t>
  </si>
  <si>
    <r>
      <rPr>
        <sz val="12"/>
        <color rgb="FF000000"/>
        <rFont val="標楷體"/>
        <family val="4"/>
        <charset val="136"/>
      </rPr>
      <t>數值範圍</t>
    </r>
  </si>
  <si>
    <t>必填欄位</t>
  </si>
  <si>
    <t xml:space="preserve">0~ 50 </t>
  </si>
  <si>
    <t>0~ 14</t>
  </si>
  <si>
    <t>0~ 100</t>
  </si>
  <si>
    <t>0~ 10000</t>
  </si>
  <si>
    <t>0~ 100000</t>
  </si>
  <si>
    <t>0~ 1000</t>
  </si>
  <si>
    <t>0-1000</t>
  </si>
  <si>
    <t>Seabird SBE 19 with PAR</t>
  </si>
  <si>
    <r>
      <rPr>
        <sz val="12"/>
        <color rgb="FFC00000"/>
        <rFont val="標楷體"/>
        <family val="4"/>
        <charset val="136"/>
      </rPr>
      <t>總鹼度及溶解態無機碳同步分析儀</t>
    </r>
    <r>
      <rPr>
        <sz val="12"/>
        <color rgb="FFC00000"/>
        <rFont val="Times New Roman"/>
        <family val="1"/>
      </rPr>
      <t>(VINDTA)</t>
    </r>
  </si>
  <si>
    <t>CytoFLEX S flow cytometer (Beckman Coulter, Indianapolis, IN, USA)</t>
  </si>
  <si>
    <t>Trilogy Laboratory Fluorometer</t>
  </si>
  <si>
    <r>
      <rPr>
        <sz val="12"/>
        <color rgb="FFC00000"/>
        <rFont val="標楷體"/>
        <family val="4"/>
        <charset val="136"/>
      </rPr>
      <t>使用樣框進行海藻覆蓋率調查</t>
    </r>
  </si>
  <si>
    <t>CHNS/O Elementar Analyzer, Vairo EL III, Germany</t>
  </si>
  <si>
    <t>Shimadzu TOC-LCPH Total Organic Carbon Analyzer with Shimadzu ASI-L Autosampler</t>
  </si>
  <si>
    <r>
      <t>The 7890B Gas Chromatograph</t>
    </r>
    <r>
      <rPr>
        <sz val="12"/>
        <color rgb="FFC00000"/>
        <rFont val="細明體"/>
        <family val="3"/>
        <charset val="136"/>
      </rPr>
      <t>；</t>
    </r>
    <r>
      <rPr>
        <sz val="12"/>
        <color rgb="FFC00000"/>
        <rFont val="Times New Roman"/>
        <family val="1"/>
      </rPr>
      <t>Agilent Technologies</t>
    </r>
  </si>
  <si>
    <t>WGS84</t>
  </si>
  <si>
    <t>WGS84(DMS)</t>
  </si>
  <si>
    <t>TWD97</t>
  </si>
  <si>
    <t>TWD97(TM2)</t>
  </si>
  <si>
    <t>TWD97(DMS)</t>
  </si>
  <si>
    <t>ESPG4326(DMS)</t>
  </si>
  <si>
    <t>ESPG3826</t>
  </si>
  <si>
    <t>ESPG3826(DMS)</t>
  </si>
  <si>
    <t>ESPG3826(TM2)</t>
  </si>
  <si>
    <t>Others</t>
  </si>
  <si>
    <t>保育區總碳儲量(kg C)</t>
    <phoneticPr fontId="24" type="noConversion"/>
  </si>
  <si>
    <t>Total_bc</t>
  </si>
  <si>
    <t>Carbon_per_area</t>
    <phoneticPr fontId="16" type="noConversion"/>
  </si>
  <si>
    <t>Total_carbon_sink</t>
    <phoneticPr fontId="24" type="noConversion"/>
  </si>
  <si>
    <t>Emission_factor</t>
    <phoneticPr fontId="24" type="noConversion"/>
  </si>
  <si>
    <t>Emission Factor</t>
    <phoneticPr fontId="24" type="noConversion"/>
  </si>
  <si>
    <t>Carbon per area</t>
    <phoneticPr fontId="16" type="noConversion"/>
  </si>
  <si>
    <t>Total BC</t>
    <phoneticPr fontId="16" type="noConversion"/>
  </si>
  <si>
    <r>
      <rPr>
        <sz val="12"/>
        <color rgb="FF000000"/>
        <rFont val="微軟正黑體"/>
        <family val="4"/>
        <charset val="136"/>
      </rPr>
      <t>保育區總碳儲量</t>
    </r>
    <r>
      <rPr>
        <sz val="12"/>
        <color rgb="FF000000"/>
        <rFont val="Times New Roman"/>
        <family val="4"/>
      </rPr>
      <t>(kg C)</t>
    </r>
    <r>
      <rPr>
        <sz val="12"/>
        <color rgb="FF000000"/>
        <rFont val="Times New Roman"/>
        <family val="4"/>
        <charset val="136"/>
      </rPr>
      <t xml:space="preserve"> = Total_bc</t>
    </r>
    <phoneticPr fontId="16" type="noConversion"/>
  </si>
  <si>
    <r>
      <rPr>
        <sz val="12"/>
        <color rgb="FF000000"/>
        <rFont val="標楷體"/>
        <family val="4"/>
        <charset val="136"/>
      </rPr>
      <t>浮游植物儲碳量</t>
    </r>
    <r>
      <rPr>
        <sz val="12"/>
        <color rgb="FF000000"/>
        <rFont val="Times New Roman"/>
        <family val="1"/>
      </rPr>
      <t>(Kg C)</t>
    </r>
    <phoneticPr fontId="16" type="noConversion"/>
  </si>
  <si>
    <r>
      <rPr>
        <sz val="12"/>
        <color rgb="FF000000"/>
        <rFont val="標楷體"/>
        <family val="4"/>
        <charset val="136"/>
      </rPr>
      <t>微生物儲碳量</t>
    </r>
    <r>
      <rPr>
        <sz val="12"/>
        <color rgb="FF000000"/>
        <rFont val="Times New Roman"/>
        <family val="1"/>
      </rPr>
      <t>(Kg C)</t>
    </r>
    <phoneticPr fontId="16" type="noConversion"/>
  </si>
  <si>
    <r>
      <rPr>
        <sz val="12"/>
        <color rgb="FF000000"/>
        <rFont val="標楷體"/>
        <family val="4"/>
        <charset val="136"/>
      </rPr>
      <t>底棲藻類儲碳量</t>
    </r>
    <r>
      <rPr>
        <sz val="12"/>
        <color rgb="FF000000"/>
        <rFont val="Times New Roman"/>
        <family val="1"/>
      </rPr>
      <t>(Kg C)</t>
    </r>
    <phoneticPr fontId="16" type="noConversion"/>
  </si>
  <si>
    <r>
      <rPr>
        <sz val="12"/>
        <color rgb="FF000000"/>
        <rFont val="標楷體"/>
        <family val="4"/>
        <charset val="136"/>
      </rPr>
      <t>溶解性有機碳</t>
    </r>
    <r>
      <rPr>
        <sz val="12"/>
        <color rgb="FF000000"/>
        <rFont val="Times New Roman"/>
        <family val="1"/>
      </rPr>
      <t>(DOC)</t>
    </r>
    <r>
      <rPr>
        <sz val="12"/>
        <color rgb="FF000000"/>
        <rFont val="標楷體"/>
        <family val="4"/>
        <charset val="136"/>
      </rPr>
      <t>碳庫</t>
    </r>
    <r>
      <rPr>
        <sz val="12"/>
        <color rgb="FF000000"/>
        <rFont val="Times New Roman"/>
        <family val="1"/>
      </rPr>
      <t>(Kg C)</t>
    </r>
    <phoneticPr fontId="16" type="noConversion"/>
  </si>
  <si>
    <r>
      <rPr>
        <sz val="12"/>
        <color rgb="FF000000"/>
        <rFont val="標楷體"/>
        <family val="4"/>
        <charset val="136"/>
      </rPr>
      <t>溶解性無機碳</t>
    </r>
    <r>
      <rPr>
        <sz val="12"/>
        <color rgb="FF000000"/>
        <rFont val="Times New Roman"/>
        <family val="1"/>
      </rPr>
      <t>(DIC)</t>
    </r>
    <r>
      <rPr>
        <sz val="12"/>
        <color rgb="FF000000"/>
        <rFont val="標楷體"/>
        <family val="4"/>
        <charset val="136"/>
      </rPr>
      <t>碳庫</t>
    </r>
    <r>
      <rPr>
        <sz val="12"/>
        <color rgb="FF000000"/>
        <rFont val="Times New Roman"/>
        <family val="1"/>
      </rPr>
      <t>(Kg C)</t>
    </r>
    <phoneticPr fontId="16" type="noConversion"/>
  </si>
  <si>
    <r>
      <t>km</t>
    </r>
    <r>
      <rPr>
        <vertAlign val="superscript"/>
        <sz val="12"/>
        <rFont val="Times New Roman"/>
        <family val="1"/>
      </rPr>
      <t>2</t>
    </r>
    <phoneticPr fontId="16" type="noConversion"/>
  </si>
  <si>
    <t>ha</t>
    <phoneticPr fontId="16" type="noConversion"/>
  </si>
  <si>
    <r>
      <t>單位面積總碳儲量</t>
    </r>
    <r>
      <rPr>
        <b/>
        <sz val="12"/>
        <color rgb="FF000000"/>
        <rFont val="Times New Roman"/>
        <family val="1"/>
      </rPr>
      <t>(Kg C ha</t>
    </r>
    <r>
      <rPr>
        <b/>
        <vertAlign val="superscript"/>
        <sz val="12"/>
        <color rgb="FF000000"/>
        <rFont val="Times New Roman"/>
        <family val="1"/>
      </rPr>
      <t>-1</t>
    </r>
    <r>
      <rPr>
        <b/>
        <sz val="12"/>
        <color rgb="FF000000"/>
        <rFont val="Times New Roman"/>
        <family val="1"/>
      </rPr>
      <t>)</t>
    </r>
    <phoneticPr fontId="24" type="noConversion"/>
  </si>
  <si>
    <r>
      <t>保育區總碳儲量</t>
    </r>
    <r>
      <rPr>
        <b/>
        <sz val="12"/>
        <color rgb="FF000000"/>
        <rFont val="Times New Roman"/>
        <family val="1"/>
      </rPr>
      <t>(kg C)</t>
    </r>
  </si>
  <si>
    <r>
      <t>20231013</t>
    </r>
    <r>
      <rPr>
        <b/>
        <sz val="12"/>
        <rFont val="新細明體"/>
        <family val="1"/>
        <charset val="136"/>
      </rPr>
      <t>修改</t>
    </r>
    <phoneticPr fontId="16" type="noConversion"/>
  </si>
  <si>
    <r>
      <rPr>
        <sz val="12"/>
        <color rgb="FF000000"/>
        <rFont val="微軟正黑體"/>
        <family val="4"/>
        <charset val="136"/>
      </rPr>
      <t>單位面積碳儲量</t>
    </r>
    <r>
      <rPr>
        <sz val="12"/>
        <color rgb="FF000000"/>
        <rFont val="Times New Roman"/>
        <family val="4"/>
      </rPr>
      <t>(Kg C ha</t>
    </r>
    <r>
      <rPr>
        <vertAlign val="superscript"/>
        <sz val="12"/>
        <color rgb="FF000000"/>
        <rFont val="Times New Roman"/>
        <family val="1"/>
      </rPr>
      <t>-1</t>
    </r>
    <r>
      <rPr>
        <sz val="12"/>
        <color rgb="FF000000"/>
        <rFont val="Times New Roman"/>
        <family val="4"/>
      </rPr>
      <t>)</t>
    </r>
    <r>
      <rPr>
        <sz val="12"/>
        <color rgb="FF000000"/>
        <rFont val="Times New Roman"/>
        <family val="4"/>
        <charset val="136"/>
      </rPr>
      <t xml:space="preserve"> =  Carbon_per_area</t>
    </r>
    <phoneticPr fontId="16" type="noConversion"/>
  </si>
  <si>
    <t>浮游植物儲碳量(Kg C ha-1)</t>
    <phoneticPr fontId="16" type="noConversion"/>
  </si>
  <si>
    <r>
      <rPr>
        <sz val="12"/>
        <color rgb="FF000000"/>
        <rFont val="標楷體"/>
        <family val="4"/>
        <charset val="136"/>
      </rPr>
      <t>溶解性有機碳</t>
    </r>
    <r>
      <rPr>
        <sz val="12"/>
        <color rgb="FF000000"/>
        <rFont val="Times New Roman"/>
        <family val="1"/>
      </rPr>
      <t>(DOC)</t>
    </r>
    <r>
      <rPr>
        <sz val="12"/>
        <color rgb="FF000000"/>
        <rFont val="標楷體"/>
        <family val="4"/>
        <charset val="136"/>
      </rPr>
      <t>碳庫</t>
    </r>
    <r>
      <rPr>
        <sz val="12"/>
        <color rgb="FF000000"/>
        <rFont val="Times New Roman"/>
        <family val="1"/>
      </rPr>
      <t>(Kg C ha</t>
    </r>
    <r>
      <rPr>
        <vertAlign val="superscript"/>
        <sz val="12"/>
        <color rgb="FF000000"/>
        <rFont val="Times New Roman"/>
        <family val="1"/>
      </rPr>
      <t>-1</t>
    </r>
    <r>
      <rPr>
        <sz val="12"/>
        <color rgb="FF000000"/>
        <rFont val="Times New Roman"/>
        <family val="1"/>
      </rPr>
      <t>)</t>
    </r>
    <phoneticPr fontId="16" type="noConversion"/>
  </si>
  <si>
    <r>
      <rPr>
        <sz val="12"/>
        <color rgb="FF000000"/>
        <rFont val="標楷體"/>
        <family val="4"/>
        <charset val="136"/>
      </rPr>
      <t>顆粒性有機碳</t>
    </r>
    <r>
      <rPr>
        <sz val="12"/>
        <color rgb="FF000000"/>
        <rFont val="Times New Roman"/>
        <family val="1"/>
      </rPr>
      <t>(POC)</t>
    </r>
    <r>
      <rPr>
        <sz val="12"/>
        <color rgb="FF000000"/>
        <rFont val="標楷體"/>
        <family val="4"/>
        <charset val="136"/>
      </rPr>
      <t>碳庫</t>
    </r>
    <r>
      <rPr>
        <sz val="12"/>
        <color rgb="FF000000"/>
        <rFont val="Times New Roman"/>
        <family val="1"/>
      </rPr>
      <t>(Kg C ha</t>
    </r>
    <r>
      <rPr>
        <vertAlign val="superscript"/>
        <sz val="12"/>
        <color rgb="FF000000"/>
        <rFont val="Times New Roman"/>
        <family val="1"/>
      </rPr>
      <t>-1</t>
    </r>
    <r>
      <rPr>
        <sz val="12"/>
        <color rgb="FF000000"/>
        <rFont val="Times New Roman"/>
        <family val="1"/>
      </rPr>
      <t>)</t>
    </r>
    <phoneticPr fontId="16" type="noConversion"/>
  </si>
  <si>
    <r>
      <t>微生物儲碳量</t>
    </r>
    <r>
      <rPr>
        <sz val="12"/>
        <color rgb="FF000000"/>
        <rFont val="Times New Roman"/>
        <family val="1"/>
      </rPr>
      <t>(Kg C ha</t>
    </r>
    <r>
      <rPr>
        <vertAlign val="superscript"/>
        <sz val="12"/>
        <color rgb="FF000000"/>
        <rFont val="Times New Roman"/>
        <family val="1"/>
      </rPr>
      <t>-1</t>
    </r>
    <r>
      <rPr>
        <sz val="12"/>
        <color rgb="FF000000"/>
        <rFont val="Times New Roman"/>
        <family val="1"/>
      </rPr>
      <t>)</t>
    </r>
    <phoneticPr fontId="16" type="noConversion"/>
  </si>
  <si>
    <r>
      <t>底棲藻類儲碳量</t>
    </r>
    <r>
      <rPr>
        <sz val="12"/>
        <color rgb="FF000000"/>
        <rFont val="Times New Roman"/>
        <family val="1"/>
      </rPr>
      <t>(Kg C ha</t>
    </r>
    <r>
      <rPr>
        <vertAlign val="superscript"/>
        <sz val="12"/>
        <color rgb="FF000000"/>
        <rFont val="Times New Roman"/>
        <family val="1"/>
      </rPr>
      <t>-1</t>
    </r>
    <r>
      <rPr>
        <sz val="12"/>
        <color rgb="FF000000"/>
        <rFont val="Times New Roman"/>
        <family val="1"/>
      </rPr>
      <t>)</t>
    </r>
    <phoneticPr fontId="16" type="noConversion"/>
  </si>
  <si>
    <r>
      <t>水生植物儲碳量</t>
    </r>
    <r>
      <rPr>
        <sz val="12"/>
        <color rgb="FF000000"/>
        <rFont val="Times New Roman"/>
        <family val="1"/>
      </rPr>
      <t>(Kg C ha</t>
    </r>
    <r>
      <rPr>
        <vertAlign val="superscript"/>
        <sz val="12"/>
        <color rgb="FF000000"/>
        <rFont val="Times New Roman"/>
        <family val="1"/>
      </rPr>
      <t>-1</t>
    </r>
    <r>
      <rPr>
        <sz val="12"/>
        <color rgb="FF000000"/>
        <rFont val="Times New Roman"/>
        <family val="1"/>
      </rPr>
      <t>)</t>
    </r>
    <phoneticPr fontId="16" type="noConversion"/>
  </si>
  <si>
    <r>
      <t>浮游植物</t>
    </r>
    <r>
      <rPr>
        <sz val="12"/>
        <color rgb="FFC00000"/>
        <rFont val="Times New Roman"/>
        <family val="1"/>
      </rPr>
      <t>+</t>
    </r>
    <r>
      <rPr>
        <sz val="12"/>
        <color rgb="FFC00000"/>
        <rFont val="標楷體"/>
        <family val="4"/>
        <charset val="136"/>
      </rPr>
      <t>底棲藻類</t>
    </r>
    <phoneticPr fontId="16" type="noConversion"/>
  </si>
  <si>
    <r>
      <rPr>
        <sz val="12"/>
        <color rgb="FF000000"/>
        <rFont val="標楷體"/>
        <family val="4"/>
        <charset val="136"/>
      </rPr>
      <t>水體有機碳碳庫</t>
    </r>
    <r>
      <rPr>
        <sz val="12"/>
        <color rgb="FF000000"/>
        <rFont val="Times New Roman"/>
        <family val="1"/>
      </rPr>
      <t>(Kg C ha</t>
    </r>
    <r>
      <rPr>
        <vertAlign val="superscript"/>
        <sz val="12"/>
        <color rgb="FF000000"/>
        <rFont val="Times New Roman"/>
        <family val="1"/>
      </rPr>
      <t>-1</t>
    </r>
    <r>
      <rPr>
        <sz val="12"/>
        <color rgb="FF000000"/>
        <rFont val="Times New Roman"/>
        <family val="1"/>
      </rPr>
      <t>)</t>
    </r>
    <phoneticPr fontId="16" type="noConversion"/>
  </si>
  <si>
    <r>
      <rPr>
        <sz val="12"/>
        <color rgb="FFC00000"/>
        <rFont val="標楷體"/>
        <family val="4"/>
        <charset val="136"/>
      </rPr>
      <t>微生物</t>
    </r>
    <r>
      <rPr>
        <sz val="12"/>
        <color rgb="FFC00000"/>
        <rFont val="Times New Roman"/>
        <family val="1"/>
      </rPr>
      <t>+</t>
    </r>
    <r>
      <rPr>
        <sz val="12"/>
        <color rgb="FFC00000"/>
        <rFont val="標楷體"/>
        <family val="4"/>
        <charset val="136"/>
      </rPr>
      <t>顆粒性有機碳</t>
    </r>
    <r>
      <rPr>
        <sz val="12"/>
        <color rgb="FFC00000"/>
        <rFont val="Times New Roman"/>
        <family val="1"/>
      </rPr>
      <t>+</t>
    </r>
    <r>
      <rPr>
        <sz val="12"/>
        <color rgb="FFC00000"/>
        <rFont val="標楷體"/>
        <family val="4"/>
        <charset val="136"/>
      </rPr>
      <t>溶解性有機碳</t>
    </r>
    <phoneticPr fontId="16" type="noConversion"/>
  </si>
  <si>
    <r>
      <rPr>
        <sz val="12"/>
        <color rgb="FF000000"/>
        <rFont val="標楷體"/>
        <family val="4"/>
        <charset val="136"/>
      </rPr>
      <t>水體無機碳碳庫</t>
    </r>
    <r>
      <rPr>
        <sz val="12"/>
        <color rgb="FF000000"/>
        <rFont val="Times New Roman"/>
        <family val="1"/>
      </rPr>
      <t>(Kg C ha</t>
    </r>
    <r>
      <rPr>
        <vertAlign val="superscript"/>
        <sz val="12"/>
        <color rgb="FF000000"/>
        <rFont val="Times New Roman"/>
        <family val="1"/>
      </rPr>
      <t>-1</t>
    </r>
    <r>
      <rPr>
        <sz val="12"/>
        <color rgb="FF000000"/>
        <rFont val="Times New Roman"/>
        <family val="1"/>
      </rPr>
      <t>)</t>
    </r>
    <phoneticPr fontId="16" type="noConversion"/>
  </si>
  <si>
    <t>溶解性無機碳</t>
    <phoneticPr fontId="16" type="noConversion"/>
  </si>
  <si>
    <r>
      <t>20231016</t>
    </r>
    <r>
      <rPr>
        <b/>
        <sz val="12"/>
        <rFont val="新細明體"/>
        <family val="1"/>
        <charset val="136"/>
      </rPr>
      <t>修改</t>
    </r>
    <phoneticPr fontId="16" type="noConversion"/>
  </si>
  <si>
    <t>碳儲量</t>
    <phoneticPr fontId="16" type="noConversion"/>
  </si>
  <si>
    <t>通量彙整</t>
    <phoneticPr fontId="16" type="noConversion"/>
  </si>
  <si>
    <t>Emission_factor</t>
  </si>
  <si>
    <r>
      <rPr>
        <sz val="12"/>
        <color rgb="FF000000"/>
        <rFont val="標楷體"/>
        <family val="4"/>
        <charset val="136"/>
      </rPr>
      <t>水體有機碳碳庫</t>
    </r>
    <r>
      <rPr>
        <sz val="12"/>
        <color rgb="FF000000"/>
        <rFont val="Times New Roman"/>
        <family val="1"/>
      </rPr>
      <t>(Kg C</t>
    </r>
    <r>
      <rPr>
        <sz val="12"/>
        <color rgb="FF000000"/>
        <rFont val="Times New Roman"/>
        <family val="1"/>
      </rPr>
      <t>)</t>
    </r>
    <phoneticPr fontId="16" type="noConversion"/>
  </si>
  <si>
    <r>
      <t>保育區總碳匯量</t>
    </r>
    <r>
      <rPr>
        <sz val="12"/>
        <rFont val="Times New Roman"/>
        <family val="1"/>
      </rPr>
      <t>(kg C ha</t>
    </r>
    <r>
      <rPr>
        <vertAlign val="superscript"/>
        <sz val="12"/>
        <rFont val="Times New Roman"/>
        <family val="1"/>
      </rPr>
      <t>-1</t>
    </r>
    <r>
      <rPr>
        <sz val="12"/>
        <rFont val="Times New Roman"/>
        <family val="1"/>
      </rPr>
      <t xml:space="preserve"> yr</t>
    </r>
    <r>
      <rPr>
        <vertAlign val="superscript"/>
        <sz val="12"/>
        <rFont val="Times New Roman"/>
        <family val="1"/>
      </rPr>
      <t>-1</t>
    </r>
    <r>
      <rPr>
        <sz val="12"/>
        <rFont val="Times New Roman"/>
        <family val="1"/>
      </rPr>
      <t>)</t>
    </r>
    <phoneticPr fontId="24" type="noConversion"/>
  </si>
  <si>
    <r>
      <rPr>
        <sz val="12"/>
        <color rgb="FF000000"/>
        <rFont val="細明體"/>
        <family val="3"/>
        <charset val="136"/>
      </rPr>
      <t>排放係數</t>
    </r>
    <r>
      <rPr>
        <sz val="12"/>
        <color rgb="FF000000"/>
        <rFont val="Times New Roman"/>
        <family val="1"/>
      </rPr>
      <t>(mg CO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-eg m⁻² hr⁻¹)</t>
    </r>
    <phoneticPr fontId="16" type="noConversion"/>
  </si>
  <si>
    <r>
      <rPr>
        <sz val="12"/>
        <color rgb="FF000000"/>
        <rFont val="標楷體"/>
        <family val="4"/>
        <charset val="136"/>
      </rPr>
      <t>單位面積水體有機碳碳庫</t>
    </r>
    <r>
      <rPr>
        <sz val="12"/>
        <color rgb="FF000000"/>
        <rFont val="Times New Roman"/>
        <family val="1"/>
      </rPr>
      <t>(Kg C ha</t>
    </r>
    <r>
      <rPr>
        <vertAlign val="superscript"/>
        <sz val="12"/>
        <color rgb="FF000000"/>
        <rFont val="Times New Roman"/>
        <family val="1"/>
      </rPr>
      <t>-1</t>
    </r>
    <r>
      <rPr>
        <sz val="12"/>
        <color rgb="FF000000"/>
        <rFont val="Times New Roman"/>
        <family val="1"/>
      </rPr>
      <t>)</t>
    </r>
    <phoneticPr fontId="16" type="noConversion"/>
  </si>
  <si>
    <r>
      <rPr>
        <sz val="12"/>
        <color rgb="FF000000"/>
        <rFont val="標楷體"/>
        <family val="4"/>
        <charset val="136"/>
      </rPr>
      <t>單位面積水體無機碳碳庫</t>
    </r>
    <r>
      <rPr>
        <sz val="12"/>
        <color rgb="FF000000"/>
        <rFont val="Times New Roman"/>
        <family val="1"/>
      </rPr>
      <t>(Kg C ha</t>
    </r>
    <r>
      <rPr>
        <vertAlign val="superscript"/>
        <sz val="12"/>
        <color rgb="FF000000"/>
        <rFont val="Times New Roman"/>
        <family val="1"/>
      </rPr>
      <t>-1</t>
    </r>
    <r>
      <rPr>
        <sz val="12"/>
        <color rgb="FF000000"/>
        <rFont val="Times New Roman"/>
        <family val="1"/>
      </rPr>
      <t>)</t>
    </r>
    <phoneticPr fontId="16" type="noConversion"/>
  </si>
  <si>
    <r>
      <rPr>
        <sz val="12"/>
        <color rgb="FF000000"/>
        <rFont val="標楷體"/>
        <family val="4"/>
        <charset val="136"/>
      </rPr>
      <t>溫室氣體通量</t>
    </r>
    <r>
      <rPr>
        <sz val="12"/>
        <color rgb="FF000000"/>
        <rFont val="Times New Roman"/>
        <family val="1"/>
      </rPr>
      <t>(mgCO</t>
    </r>
    <r>
      <rPr>
        <vertAlign val="subscript"/>
        <sz val="12"/>
        <color rgb="FF000000"/>
        <rFont val="Times New Roman"/>
        <family val="1"/>
      </rPr>
      <t xml:space="preserve">2 </t>
    </r>
    <r>
      <rPr>
        <sz val="12"/>
        <color rgb="FF000000"/>
        <rFont val="Times New Roman"/>
        <family val="1"/>
      </rPr>
      <t>m</t>
    </r>
    <r>
      <rPr>
        <vertAlign val="superscript"/>
        <sz val="12"/>
        <color rgb="FF000000"/>
        <rFont val="Times New Roman"/>
        <family val="1"/>
      </rPr>
      <t>-2</t>
    </r>
    <r>
      <rPr>
        <sz val="12"/>
        <color rgb="FF000000"/>
        <rFont val="Times New Roman"/>
        <family val="1"/>
      </rPr>
      <t xml:space="preserve"> d</t>
    </r>
    <r>
      <rPr>
        <vertAlign val="superscript"/>
        <sz val="12"/>
        <color rgb="FF000000"/>
        <rFont val="Times New Roman"/>
        <family val="1"/>
      </rPr>
      <t>-1</t>
    </r>
    <r>
      <rPr>
        <sz val="12"/>
        <color rgb="FF000000"/>
        <rFont val="Times New Roman"/>
        <family val="1"/>
      </rPr>
      <t>)</t>
    </r>
    <phoneticPr fontId="16" type="noConversion"/>
  </si>
  <si>
    <r>
      <rPr>
        <sz val="12"/>
        <color rgb="FF000000"/>
        <rFont val="細明體"/>
        <family val="3"/>
        <charset val="136"/>
      </rPr>
      <t>排放係數</t>
    </r>
    <r>
      <rPr>
        <sz val="12"/>
        <color rgb="FF000000"/>
        <rFont val="Times New Roman"/>
        <family val="1"/>
      </rPr>
      <t>(mg CO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-eg m⁻² d⁻¹)</t>
    </r>
    <phoneticPr fontId="16" type="noConversion"/>
  </si>
  <si>
    <r>
      <rPr>
        <sz val="12"/>
        <color rgb="FF000000"/>
        <rFont val="標楷體"/>
        <family val="4"/>
        <charset val="136"/>
      </rPr>
      <t>碳酸鈣逆幫浦</t>
    </r>
    <r>
      <rPr>
        <sz val="12"/>
        <color rgb="FF000000"/>
        <rFont val="Times New Roman"/>
        <family val="1"/>
      </rPr>
      <t>(mgCO</t>
    </r>
    <r>
      <rPr>
        <vertAlign val="subscript"/>
        <sz val="12"/>
        <color rgb="FF000000"/>
        <rFont val="Times New Roman"/>
        <family val="1"/>
      </rPr>
      <t xml:space="preserve">2 </t>
    </r>
    <r>
      <rPr>
        <sz val="12"/>
        <color rgb="FF000000"/>
        <rFont val="Times New Roman"/>
        <family val="1"/>
      </rPr>
      <t>m</t>
    </r>
    <r>
      <rPr>
        <vertAlign val="superscript"/>
        <sz val="12"/>
        <color rgb="FF000000"/>
        <rFont val="Times New Roman"/>
        <family val="1"/>
      </rPr>
      <t>-2</t>
    </r>
    <r>
      <rPr>
        <sz val="12"/>
        <color rgb="FF000000"/>
        <rFont val="Times New Roman"/>
        <family val="1"/>
      </rPr>
      <t xml:space="preserve"> d</t>
    </r>
    <r>
      <rPr>
        <vertAlign val="superscript"/>
        <sz val="12"/>
        <color rgb="FF000000"/>
        <rFont val="Times New Roman"/>
        <family val="1"/>
      </rPr>
      <t>-1</t>
    </r>
    <r>
      <rPr>
        <sz val="12"/>
        <color rgb="FF000000"/>
        <rFont val="Times New Roman"/>
        <family val="1"/>
      </rPr>
      <t>)</t>
    </r>
    <phoneticPr fontId="16" type="noConversion"/>
  </si>
  <si>
    <r>
      <rPr>
        <sz val="12"/>
        <color rgb="FF000000"/>
        <rFont val="標楷體"/>
        <family val="4"/>
        <charset val="136"/>
      </rPr>
      <t>生物幫浦</t>
    </r>
    <r>
      <rPr>
        <sz val="12"/>
        <color rgb="FF000000"/>
        <rFont val="Times New Roman"/>
        <family val="1"/>
      </rPr>
      <t>(mgCO</t>
    </r>
    <r>
      <rPr>
        <vertAlign val="subscript"/>
        <sz val="12"/>
        <color rgb="FF000000"/>
        <rFont val="Times New Roman"/>
        <family val="1"/>
      </rPr>
      <t xml:space="preserve">2 </t>
    </r>
    <r>
      <rPr>
        <sz val="12"/>
        <color rgb="FF000000"/>
        <rFont val="Times New Roman"/>
        <family val="1"/>
      </rPr>
      <t>m</t>
    </r>
    <r>
      <rPr>
        <vertAlign val="superscript"/>
        <sz val="12"/>
        <color rgb="FF000000"/>
        <rFont val="Times New Roman"/>
        <family val="1"/>
      </rPr>
      <t>-2</t>
    </r>
    <r>
      <rPr>
        <sz val="12"/>
        <color rgb="FF000000"/>
        <rFont val="Times New Roman"/>
        <family val="1"/>
      </rPr>
      <t xml:space="preserve"> d</t>
    </r>
    <r>
      <rPr>
        <vertAlign val="superscript"/>
        <sz val="12"/>
        <color rgb="FF000000"/>
        <rFont val="Times New Roman"/>
        <family val="1"/>
      </rPr>
      <t>-1</t>
    </r>
    <r>
      <rPr>
        <sz val="12"/>
        <color rgb="FF000000"/>
        <rFont val="Times New Roman"/>
        <family val="1"/>
      </rPr>
      <t>)</t>
    </r>
    <phoneticPr fontId="16" type="noConversion"/>
  </si>
  <si>
    <r>
      <rPr>
        <sz val="12"/>
        <color rgb="FF000000"/>
        <rFont val="標楷體"/>
        <family val="4"/>
        <charset val="136"/>
      </rPr>
      <t>微生物幫浦</t>
    </r>
    <r>
      <rPr>
        <sz val="12"/>
        <color rgb="FF000000"/>
        <rFont val="Times New Roman"/>
        <family val="1"/>
      </rPr>
      <t>(mgCO</t>
    </r>
    <r>
      <rPr>
        <vertAlign val="subscript"/>
        <sz val="12"/>
        <color rgb="FF000000"/>
        <rFont val="Times New Roman"/>
        <family val="1"/>
      </rPr>
      <t xml:space="preserve">2 </t>
    </r>
    <r>
      <rPr>
        <sz val="12"/>
        <color rgb="FF000000"/>
        <rFont val="Times New Roman"/>
        <family val="1"/>
      </rPr>
      <t>m</t>
    </r>
    <r>
      <rPr>
        <vertAlign val="superscript"/>
        <sz val="12"/>
        <color rgb="FF000000"/>
        <rFont val="Times New Roman"/>
        <family val="1"/>
      </rPr>
      <t>-2</t>
    </r>
    <r>
      <rPr>
        <sz val="12"/>
        <color rgb="FF000000"/>
        <rFont val="Times New Roman"/>
        <family val="1"/>
      </rPr>
      <t xml:space="preserve"> d</t>
    </r>
    <r>
      <rPr>
        <vertAlign val="superscript"/>
        <sz val="12"/>
        <color rgb="FF000000"/>
        <rFont val="Times New Roman"/>
        <family val="1"/>
      </rPr>
      <t>-1</t>
    </r>
    <r>
      <rPr>
        <sz val="12"/>
        <color rgb="FF000000"/>
        <rFont val="Times New Roman"/>
        <family val="1"/>
      </rPr>
      <t>)</t>
    </r>
    <phoneticPr fontId="16" type="noConversion"/>
  </si>
  <si>
    <r>
      <rPr>
        <sz val="12"/>
        <color rgb="FF000000"/>
        <rFont val="標楷體"/>
        <family val="4"/>
        <charset val="136"/>
      </rPr>
      <t>溫室氣體通量</t>
    </r>
    <r>
      <rPr>
        <sz val="12"/>
        <color rgb="FF000000"/>
        <rFont val="Times New Roman"/>
        <family val="1"/>
      </rPr>
      <t>(mgCO</t>
    </r>
    <r>
      <rPr>
        <vertAlign val="subscript"/>
        <sz val="12"/>
        <color rgb="FF000000"/>
        <rFont val="Times New Roman"/>
        <family val="1"/>
      </rPr>
      <t xml:space="preserve">2 </t>
    </r>
    <r>
      <rPr>
        <sz val="12"/>
        <color rgb="FF000000"/>
        <rFont val="Times New Roman"/>
        <family val="1"/>
      </rPr>
      <t>m</t>
    </r>
    <r>
      <rPr>
        <vertAlign val="superscript"/>
        <sz val="12"/>
        <color rgb="FF000000"/>
        <rFont val="Times New Roman"/>
        <family val="1"/>
      </rPr>
      <t>-2</t>
    </r>
    <r>
      <rPr>
        <sz val="12"/>
        <color rgb="FF000000"/>
        <rFont val="Times New Roman"/>
        <family val="1"/>
      </rPr>
      <t xml:space="preserve"> h</t>
    </r>
    <r>
      <rPr>
        <vertAlign val="superscript"/>
        <sz val="12"/>
        <color rgb="FF000000"/>
        <rFont val="Times New Roman"/>
        <family val="1"/>
      </rPr>
      <t>-1</t>
    </r>
    <r>
      <rPr>
        <sz val="12"/>
        <color rgb="FF000000"/>
        <rFont val="Times New Roman"/>
        <family val="1"/>
      </rPr>
      <t>)</t>
    </r>
    <phoneticPr fontId="16" type="noConversion"/>
  </si>
  <si>
    <r>
      <rPr>
        <sz val="12"/>
        <color rgb="FF000000"/>
        <rFont val="標楷體"/>
        <family val="4"/>
        <charset val="136"/>
      </rPr>
      <t>碳酸鈣逆幫浦</t>
    </r>
    <r>
      <rPr>
        <sz val="12"/>
        <color rgb="FF000000"/>
        <rFont val="Times New Roman"/>
        <family val="1"/>
      </rPr>
      <t>(mgCO</t>
    </r>
    <r>
      <rPr>
        <vertAlign val="subscript"/>
        <sz val="12"/>
        <color rgb="FF000000"/>
        <rFont val="Times New Roman"/>
        <family val="1"/>
      </rPr>
      <t xml:space="preserve">2 </t>
    </r>
    <r>
      <rPr>
        <sz val="12"/>
        <color rgb="FF000000"/>
        <rFont val="Times New Roman"/>
        <family val="1"/>
      </rPr>
      <t>m</t>
    </r>
    <r>
      <rPr>
        <vertAlign val="superscript"/>
        <sz val="12"/>
        <color rgb="FF000000"/>
        <rFont val="Times New Roman"/>
        <family val="1"/>
      </rPr>
      <t>-2</t>
    </r>
    <r>
      <rPr>
        <sz val="12"/>
        <color rgb="FF000000"/>
        <rFont val="Times New Roman"/>
        <family val="1"/>
      </rPr>
      <t xml:space="preserve"> h</t>
    </r>
    <r>
      <rPr>
        <vertAlign val="superscript"/>
        <sz val="12"/>
        <color rgb="FF000000"/>
        <rFont val="Times New Roman"/>
        <family val="1"/>
      </rPr>
      <t>-1</t>
    </r>
    <r>
      <rPr>
        <sz val="12"/>
        <color rgb="FF000000"/>
        <rFont val="Times New Roman"/>
        <family val="1"/>
      </rPr>
      <t>)</t>
    </r>
    <phoneticPr fontId="16" type="noConversion"/>
  </si>
  <si>
    <r>
      <rPr>
        <sz val="12"/>
        <color rgb="FF000000"/>
        <rFont val="標楷體"/>
        <family val="4"/>
        <charset val="136"/>
      </rPr>
      <t>生物幫浦</t>
    </r>
    <r>
      <rPr>
        <sz val="12"/>
        <color rgb="FF000000"/>
        <rFont val="Times New Roman"/>
        <family val="1"/>
      </rPr>
      <t>(mgCO</t>
    </r>
    <r>
      <rPr>
        <vertAlign val="subscript"/>
        <sz val="12"/>
        <color rgb="FF000000"/>
        <rFont val="Times New Roman"/>
        <family val="1"/>
      </rPr>
      <t xml:space="preserve">2 </t>
    </r>
    <r>
      <rPr>
        <sz val="12"/>
        <color rgb="FF000000"/>
        <rFont val="Times New Roman"/>
        <family val="1"/>
      </rPr>
      <t>m</t>
    </r>
    <r>
      <rPr>
        <vertAlign val="superscript"/>
        <sz val="12"/>
        <color rgb="FF000000"/>
        <rFont val="Times New Roman"/>
        <family val="1"/>
      </rPr>
      <t>-2</t>
    </r>
    <r>
      <rPr>
        <sz val="12"/>
        <color rgb="FF000000"/>
        <rFont val="Times New Roman"/>
        <family val="1"/>
      </rPr>
      <t xml:space="preserve"> h</t>
    </r>
    <r>
      <rPr>
        <vertAlign val="superscript"/>
        <sz val="12"/>
        <color rgb="FF000000"/>
        <rFont val="Times New Roman"/>
        <family val="1"/>
      </rPr>
      <t>-1</t>
    </r>
    <r>
      <rPr>
        <sz val="12"/>
        <color rgb="FF000000"/>
        <rFont val="Times New Roman"/>
        <family val="1"/>
      </rPr>
      <t>)</t>
    </r>
    <phoneticPr fontId="16" type="noConversion"/>
  </si>
  <si>
    <r>
      <rPr>
        <sz val="12"/>
        <color rgb="FF000000"/>
        <rFont val="標楷體"/>
        <family val="4"/>
        <charset val="136"/>
      </rPr>
      <t>微生物幫浦</t>
    </r>
    <r>
      <rPr>
        <sz val="12"/>
        <color rgb="FF000000"/>
        <rFont val="Times New Roman"/>
        <family val="1"/>
      </rPr>
      <t>(mgCO</t>
    </r>
    <r>
      <rPr>
        <vertAlign val="subscript"/>
        <sz val="12"/>
        <color rgb="FF000000"/>
        <rFont val="Times New Roman"/>
        <family val="1"/>
      </rPr>
      <t xml:space="preserve">2 </t>
    </r>
    <r>
      <rPr>
        <sz val="12"/>
        <color rgb="FF000000"/>
        <rFont val="Times New Roman"/>
        <family val="1"/>
      </rPr>
      <t>m</t>
    </r>
    <r>
      <rPr>
        <vertAlign val="superscript"/>
        <sz val="12"/>
        <color rgb="FF000000"/>
        <rFont val="Times New Roman"/>
        <family val="1"/>
      </rPr>
      <t>-2</t>
    </r>
    <r>
      <rPr>
        <sz val="12"/>
        <color rgb="FF000000"/>
        <rFont val="Times New Roman"/>
        <family val="1"/>
      </rPr>
      <t xml:space="preserve"> h</t>
    </r>
    <r>
      <rPr>
        <vertAlign val="superscript"/>
        <sz val="12"/>
        <color rgb="FF000000"/>
        <rFont val="Times New Roman"/>
        <family val="1"/>
      </rPr>
      <t>-1</t>
    </r>
    <r>
      <rPr>
        <sz val="12"/>
        <color rgb="FF000000"/>
        <rFont val="Times New Roman"/>
        <family val="1"/>
      </rPr>
      <t>)</t>
    </r>
    <phoneticPr fontId="16" type="noConversion"/>
  </si>
  <si>
    <r>
      <rPr>
        <sz val="12"/>
        <color rgb="FF000000"/>
        <rFont val="標楷體"/>
        <family val="4"/>
        <charset val="136"/>
      </rPr>
      <t>溫室氣體通量</t>
    </r>
    <r>
      <rPr>
        <sz val="12"/>
        <color rgb="FF000000"/>
        <rFont val="Times New Roman"/>
        <family val="1"/>
      </rPr>
      <t>(mgCO</t>
    </r>
    <r>
      <rPr>
        <vertAlign val="subscript"/>
        <sz val="12"/>
        <color rgb="FF000000"/>
        <rFont val="Times New Roman"/>
        <family val="1"/>
      </rPr>
      <t xml:space="preserve">2 </t>
    </r>
    <r>
      <rPr>
        <sz val="12"/>
        <color rgb="FF000000"/>
        <rFont val="Times New Roman"/>
        <family val="1"/>
      </rPr>
      <t>m</t>
    </r>
    <r>
      <rPr>
        <vertAlign val="superscript"/>
        <sz val="12"/>
        <color rgb="FF000000"/>
        <rFont val="Times New Roman"/>
        <family val="1"/>
      </rPr>
      <t>-2</t>
    </r>
    <r>
      <rPr>
        <sz val="12"/>
        <color rgb="FF000000"/>
        <rFont val="Times New Roman"/>
        <family val="1"/>
      </rPr>
      <t xml:space="preserve"> h</t>
    </r>
    <r>
      <rPr>
        <vertAlign val="superscript"/>
        <sz val="12"/>
        <color rgb="FF000000"/>
        <rFont val="Times New Roman"/>
        <family val="1"/>
      </rPr>
      <t>-1</t>
    </r>
    <r>
      <rPr>
        <sz val="12"/>
        <color rgb="FF000000"/>
        <rFont val="Times New Roman"/>
        <family val="1"/>
      </rPr>
      <t>)</t>
    </r>
    <phoneticPr fontId="16" type="noConversion"/>
  </si>
  <si>
    <r>
      <rPr>
        <sz val="12"/>
        <color rgb="FF000000"/>
        <rFont val="標楷體"/>
        <family val="4"/>
        <charset val="136"/>
      </rPr>
      <t>碳酸鈣逆幫浦</t>
    </r>
    <r>
      <rPr>
        <sz val="12"/>
        <color rgb="FF000000"/>
        <rFont val="Times New Roman"/>
        <family val="1"/>
      </rPr>
      <t>(mgCO</t>
    </r>
    <r>
      <rPr>
        <vertAlign val="subscript"/>
        <sz val="12"/>
        <color rgb="FF000000"/>
        <rFont val="Times New Roman"/>
        <family val="1"/>
      </rPr>
      <t xml:space="preserve">2 </t>
    </r>
    <r>
      <rPr>
        <sz val="12"/>
        <color rgb="FF000000"/>
        <rFont val="Times New Roman"/>
        <family val="1"/>
      </rPr>
      <t>m</t>
    </r>
    <r>
      <rPr>
        <vertAlign val="superscript"/>
        <sz val="12"/>
        <color rgb="FF000000"/>
        <rFont val="Times New Roman"/>
        <family val="1"/>
      </rPr>
      <t>-2</t>
    </r>
    <r>
      <rPr>
        <sz val="12"/>
        <color rgb="FF000000"/>
        <rFont val="Times New Roman"/>
        <family val="1"/>
      </rPr>
      <t xml:space="preserve"> h</t>
    </r>
    <r>
      <rPr>
        <vertAlign val="superscript"/>
        <sz val="12"/>
        <color rgb="FF000000"/>
        <rFont val="Times New Roman"/>
        <family val="1"/>
      </rPr>
      <t>-1</t>
    </r>
    <r>
      <rPr>
        <sz val="12"/>
        <color rgb="FF000000"/>
        <rFont val="Times New Roman"/>
        <family val="1"/>
      </rPr>
      <t>)</t>
    </r>
    <phoneticPr fontId="16" type="noConversion"/>
  </si>
  <si>
    <r>
      <t>保育區年碳匯量</t>
    </r>
    <r>
      <rPr>
        <sz val="12"/>
        <rFont val="Times New Roman"/>
        <family val="1"/>
      </rPr>
      <t>(kg C ha</t>
    </r>
    <r>
      <rPr>
        <vertAlign val="superscript"/>
        <sz val="12"/>
        <rFont val="Times New Roman"/>
        <family val="1"/>
      </rPr>
      <t>-1</t>
    </r>
    <r>
      <rPr>
        <sz val="12"/>
        <rFont val="Times New Roman"/>
        <family val="1"/>
      </rPr>
      <t xml:space="preserve"> yr</t>
    </r>
    <r>
      <rPr>
        <vertAlign val="superscript"/>
        <sz val="12"/>
        <rFont val="Times New Roman"/>
        <family val="1"/>
      </rPr>
      <t>-1</t>
    </r>
    <r>
      <rPr>
        <sz val="12"/>
        <rFont val="Times New Roman"/>
        <family val="1"/>
      </rPr>
      <t>)</t>
    </r>
    <phoneticPr fontId="24" type="noConversion"/>
  </si>
  <si>
    <t>C_aqua_plant_per_area</t>
    <phoneticPr fontId="16" type="noConversion"/>
  </si>
  <si>
    <t>C_water_inorg_per_area</t>
    <phoneticPr fontId="16" type="noConversion"/>
  </si>
  <si>
    <t>C_water_org_per_area</t>
    <phoneticPr fontId="16" type="noConversion"/>
  </si>
  <si>
    <t>C_stg_aqua_plant</t>
    <phoneticPr fontId="16" type="noConversion"/>
  </si>
  <si>
    <t>C_stg_water_org</t>
    <phoneticPr fontId="16" type="noConversion"/>
  </si>
  <si>
    <t>C_stg_water_inorg</t>
    <phoneticPr fontId="16" type="noConversion"/>
  </si>
  <si>
    <r>
      <t>水生植物儲碳量</t>
    </r>
    <r>
      <rPr>
        <sz val="12"/>
        <color theme="1"/>
        <rFont val="Times New Roman"/>
        <family val="1"/>
      </rPr>
      <t>(Kg C)</t>
    </r>
    <phoneticPr fontId="16" type="noConversion"/>
  </si>
  <si>
    <r>
      <t>單位面積水生植物儲碳量</t>
    </r>
    <r>
      <rPr>
        <sz val="12"/>
        <color theme="1"/>
        <rFont val="Times New Roman"/>
        <family val="1"/>
      </rPr>
      <t>(Kg C ha</t>
    </r>
    <r>
      <rPr>
        <vertAlign val="superscript"/>
        <sz val="12"/>
        <color theme="1"/>
        <rFont val="Times New Roman"/>
        <family val="1"/>
      </rPr>
      <t>-1</t>
    </r>
    <r>
      <rPr>
        <sz val="12"/>
        <color theme="1"/>
        <rFont val="Times New Roman"/>
        <family val="1"/>
      </rPr>
      <t>)</t>
    </r>
    <phoneticPr fontId="16" type="noConversion"/>
  </si>
  <si>
    <t>Carbon storage aqua plants</t>
    <phoneticPr fontId="16" type="noConversion"/>
  </si>
  <si>
    <t>Carbon storage water organic</t>
    <phoneticPr fontId="16" type="noConversion"/>
  </si>
  <si>
    <t>Carbon storage water inorganic</t>
    <phoneticPr fontId="16" type="noConversion"/>
  </si>
  <si>
    <t>微生物+顆粒性有機碳+溶解性有機碳</t>
  </si>
  <si>
    <t>Carbon aqua plants per area</t>
    <phoneticPr fontId="16" type="noConversion"/>
  </si>
  <si>
    <t>Carbon water organic per area</t>
    <phoneticPr fontId="16" type="noConversion"/>
  </si>
  <si>
    <t>Carbon water inorganic per area</t>
    <phoneticPr fontId="16" type="noConversion"/>
  </si>
  <si>
    <r>
      <rPr>
        <sz val="12"/>
        <color rgb="FF000000"/>
        <rFont val="標楷體"/>
        <family val="4"/>
        <charset val="136"/>
      </rPr>
      <t>保育區面積</t>
    </r>
    <r>
      <rPr>
        <sz val="12"/>
        <color rgb="FF000000"/>
        <rFont val="Times New Roman"/>
        <family val="1"/>
      </rPr>
      <t>(ha)</t>
    </r>
    <phoneticPr fontId="16" type="noConversion"/>
  </si>
  <si>
    <r>
      <t xml:space="preserve"> </t>
    </r>
    <r>
      <rPr>
        <b/>
        <sz val="12"/>
        <rFont val="標楷體"/>
        <family val="4"/>
        <charset val="136"/>
      </rPr>
      <t>資料庫名稱</t>
    </r>
  </si>
  <si>
    <t>說明</t>
  </si>
  <si>
    <t xml:space="preserve">保育區
</t>
    <phoneticPr fontId="16" type="noConversion"/>
  </si>
  <si>
    <t>採樣深度規劃:表水 (~2 m);每 10 m 一個深度至底深上 2 m;底深參考現場魚探儀所示。
採樣作業流程: 每站先下一個 profile 的 CTD(Seabird SBE 19 with PAR);根據底深以採水瓶每個深度採水;每次下放CTD 與採水皆需拍照並佐以手板。</t>
  </si>
  <si>
    <t>採樣深度規劃:
表水 (~2 m); 每 10 m 一個深度至底深上 2 m; 底深參考現場魚探儀所示。</t>
  </si>
  <si>
    <t>單位體積水樣內超微細植物性浮游生物之總量。使用流式細胞儀(flow cytometry, CytoFLEX-S)計數藍綠細菌及微細植物性浮游生物細胞數量(Olson et al., 1988)。</t>
  </si>
  <si>
    <t>單位體積水樣內微細植物性浮游生物之總量。使用流式細胞儀(flow cytometry, CytoFLEX-S)計數藍綠細菌及微細植物性浮游生物細胞數量(Olson et al., 1988)。</t>
  </si>
  <si>
    <t xml:space="preserve">樣本於現場取海水，過濾於孔徑平均約0.7 μm 的玻璃纖維濾紙上，參照深層海水檢驗法 (CNS 15091-30, N7001-30)進行分析，操作過程中盡量避免光照。 </t>
  </si>
  <si>
    <t>每一樣框單一種海藻的覆蓋率(C )=Σ [各等級的小樣框數(F) x 該等級的百分評比(M) / 小樣框數的總和</t>
  </si>
  <si>
    <t>將刮取的海藻攜回實驗室，先予以分類並清除表面附生藻後，測量單一藻種濕重。再將稱完濕重的海藻置入60度烘箱中烘乾至恆重，稱其乾重，藉以取得單位面積內的海藻生物量</t>
  </si>
  <si>
    <t>採樣後先行前處理程序;於分析前將濾紙冷凍乾燥去除水份後秤重，並經鹽酸(12N)燻酸18小時去除樣品中的無機碳，再將樣品完全乾燥後以錫盒包裹並壓成錠後，使用元素分析儀(CHNS/O Elementar Analyzer, Vairo EL III, Germany)測定顆粒性有機碳含量。</t>
  </si>
  <si>
    <t>過濾後的水樣保存於已酸洗且烘烤(450℃/4小時)過之附鐵氟龍內襯蓋棕色玻璃瓶中，加入2~3滴濃硫酸使其酸化，去除無機碳，並保存於4℃冰箱，最後以TOC分析儀(Total Organic Carbon Analyzer, TOC-L, Japan)分析溶解性有機碳含量。</t>
  </si>
  <si>
    <t xml:space="preserve">碳酸鈣逆幫浦(gCO2 m⁻² d⁻¹)
=淨群聚鈣化率(NCC)*0.6*44
</t>
  </si>
  <si>
    <t>浮游植物+底棲藻類</t>
    <phoneticPr fontId="16" type="noConversion"/>
  </si>
  <si>
    <t>採24小時制 hhmm，如1455。不須以符號區隔。</t>
    <phoneticPr fontId="16" type="noConversion"/>
  </si>
  <si>
    <t>若座標參考系統選擇度分秒格式，此處會自動轉換。</t>
    <phoneticPr fontId="16" type="noConversion"/>
  </si>
  <si>
    <t>中文或英文姓名，需填寫兩位以上調查者請以「、」區隔。</t>
    <phoneticPr fontId="16" type="noConversion"/>
  </si>
  <si>
    <t>採樣使用工具及方法說明。
如:
水樣採集: 玻璃瓶(350ml*6);玻璃瓶(120ml*12);營養鹽瓶(100ml*3); CTD*1組。 
必填欄位</t>
    <phoneticPr fontId="16" type="noConversion"/>
  </si>
  <si>
    <t xml:space="preserve">西元八碼格式yyyymmdd，不帶任何符號。例如：20180726。
</t>
    <phoneticPr fontId="16" type="noConversion"/>
  </si>
  <si>
    <t xml:space="preserve">採樣區點位分類名稱
如:
【A】
【B】
【C】
【潮間帶A】
【潮間帶B】
【潮下帶2m】
【潮下帶5m】
</t>
    <phoneticPr fontId="16" type="noConversion"/>
  </si>
  <si>
    <t>50字以內</t>
    <phoneticPr fontId="16" type="noConversion"/>
  </si>
  <si>
    <r>
      <rPr>
        <sz val="12"/>
        <color rgb="FFC00000"/>
        <rFont val="標楷體"/>
        <family val="4"/>
        <charset val="136"/>
      </rPr>
      <t>溶解性有機碳</t>
    </r>
    <r>
      <rPr>
        <sz val="12"/>
        <color rgb="FFC00000"/>
        <rFont val="Times New Roman"/>
        <family val="1"/>
      </rPr>
      <t xml:space="preserve"> [AQ</t>
    </r>
    <r>
      <rPr>
        <sz val="12"/>
        <color rgb="FFC00000"/>
        <rFont val="標楷體"/>
        <family val="4"/>
        <charset val="136"/>
      </rPr>
      <t>欄位</t>
    </r>
    <r>
      <rPr>
        <sz val="12"/>
        <color rgb="FFC00000"/>
        <rFont val="Times New Roman"/>
        <family val="1"/>
      </rPr>
      <t>]</t>
    </r>
    <phoneticPr fontId="16" type="noConversion"/>
  </si>
  <si>
    <r>
      <rPr>
        <sz val="12"/>
        <color rgb="FFC00000"/>
        <rFont val="標楷體"/>
        <family val="4"/>
        <charset val="136"/>
      </rPr>
      <t>溶解性無機碳</t>
    </r>
    <r>
      <rPr>
        <sz val="12"/>
        <color rgb="FFC00000"/>
        <rFont val="Times New Roman"/>
        <family val="1"/>
      </rPr>
      <t xml:space="preserve"> [AR</t>
    </r>
    <r>
      <rPr>
        <sz val="12"/>
        <color rgb="FFC00000"/>
        <rFont val="標楷體"/>
        <family val="4"/>
        <charset val="136"/>
      </rPr>
      <t>欄位</t>
    </r>
    <r>
      <rPr>
        <sz val="12"/>
        <color rgb="FFC00000"/>
        <rFont val="Times New Roman"/>
        <family val="1"/>
      </rPr>
      <t>]</t>
    </r>
    <phoneticPr fontId="16" type="noConversion"/>
  </si>
  <si>
    <t>樣區名稱(採樣位置)</t>
  </si>
  <si>
    <t>主要監測類型</t>
  </si>
  <si>
    <t>調查日期</t>
  </si>
  <si>
    <t>調查時間</t>
  </si>
  <si>
    <t>坐標參考系統</t>
  </si>
  <si>
    <t>X座標(經度)</t>
  </si>
  <si>
    <t>Y座標(緯度)</t>
  </si>
  <si>
    <t>調查方法</t>
  </si>
  <si>
    <t>採樣器材及方法</t>
  </si>
  <si>
    <t>紀錄者</t>
  </si>
  <si>
    <t>保育區面積(ha)</t>
    <phoneticPr fontId="16" type="noConversion"/>
  </si>
  <si>
    <t>採水深度(m)</t>
  </si>
  <si>
    <t>pH值</t>
  </si>
  <si>
    <t>水溫(°C)</t>
  </si>
  <si>
    <t>鹽度(psu)</t>
  </si>
  <si>
    <r>
      <t>總鹼度(μmol kg</t>
    </r>
    <r>
      <rPr>
        <vertAlign val="superscript"/>
        <sz val="12"/>
        <rFont val="標楷體"/>
        <family val="4"/>
        <charset val="136"/>
      </rPr>
      <t>-1</t>
    </r>
    <r>
      <rPr>
        <sz val="12"/>
        <rFont val="標楷體"/>
        <family val="4"/>
        <charset val="136"/>
      </rPr>
      <t>)</t>
    </r>
  </si>
  <si>
    <t>*此區碳匯相關欄位以「季」為單位匯入</t>
    <phoneticPr fontId="16" type="noConversion"/>
  </si>
  <si>
    <r>
      <t>單位面積碳儲量(Kg C ha</t>
    </r>
    <r>
      <rPr>
        <vertAlign val="superscript"/>
        <sz val="12"/>
        <color theme="1"/>
        <rFont val="標楷體"/>
        <family val="4"/>
        <charset val="136"/>
      </rPr>
      <t>-1</t>
    </r>
    <r>
      <rPr>
        <sz val="12"/>
        <color theme="1"/>
        <rFont val="標楷體"/>
        <family val="4"/>
        <charset val="136"/>
      </rPr>
      <t>)</t>
    </r>
    <phoneticPr fontId="24" type="noConversion"/>
  </si>
  <si>
    <r>
      <rPr>
        <sz val="12"/>
        <color theme="1"/>
        <rFont val="標楷體"/>
        <family val="4"/>
        <charset val="136"/>
      </rPr>
      <t>水體有機碳碳庫</t>
    </r>
    <r>
      <rPr>
        <sz val="12"/>
        <color theme="1"/>
        <rFont val="Times New Roman"/>
        <family val="1"/>
      </rPr>
      <t>(Kg C)</t>
    </r>
    <phoneticPr fontId="16" type="noConversion"/>
  </si>
  <si>
    <r>
      <rPr>
        <sz val="12"/>
        <color theme="1"/>
        <rFont val="標楷體"/>
        <family val="4"/>
        <charset val="136"/>
      </rPr>
      <t>水體無機碳碳庫</t>
    </r>
    <r>
      <rPr>
        <sz val="12"/>
        <color theme="1"/>
        <rFont val="Times New Roman"/>
        <family val="1"/>
      </rPr>
      <t>(Kg C)</t>
    </r>
    <phoneticPr fontId="16" type="noConversion"/>
  </si>
  <si>
    <r>
      <t>保育區年碳匯量(kg C ha</t>
    </r>
    <r>
      <rPr>
        <vertAlign val="superscript"/>
        <sz val="12"/>
        <color theme="1"/>
        <rFont val="標楷體"/>
        <family val="4"/>
        <charset val="136"/>
      </rPr>
      <t>-1</t>
    </r>
    <r>
      <rPr>
        <sz val="12"/>
        <color theme="1"/>
        <rFont val="標楷體"/>
        <family val="4"/>
        <charset val="136"/>
      </rPr>
      <t xml:space="preserve"> yr</t>
    </r>
    <r>
      <rPr>
        <vertAlign val="superscript"/>
        <sz val="12"/>
        <color theme="1"/>
        <rFont val="標楷體"/>
        <family val="4"/>
        <charset val="136"/>
      </rPr>
      <t>-1</t>
    </r>
    <r>
      <rPr>
        <sz val="12"/>
        <color theme="1"/>
        <rFont val="標楷體"/>
        <family val="4"/>
        <charset val="136"/>
      </rPr>
      <t>)</t>
    </r>
    <phoneticPr fontId="24" type="noConversion"/>
  </si>
  <si>
    <t xml:space="preserve">填入季節供判斷。
填寫方式如：春季、夏季、秋季、冬季。
1-3月是冬季。
4-6月是春季。
7-9月是夏季。
10-12月是秋季。
</t>
    <phoneticPr fontId="24" type="noConversion"/>
  </si>
  <si>
    <t>﹣100~ 100</t>
  </si>
  <si>
    <r>
      <t xml:space="preserve">採樣區名稱
如:
新北市貢寮水產動植物繁殖保育區 望海巷潮境海灣資源保育區 
王功螻蛄蝦繁殖保育區
</t>
    </r>
    <r>
      <rPr>
        <sz val="12"/>
        <color rgb="FFFF0000"/>
        <rFont val="Microsoft JhengHei Light"/>
        <family val="2"/>
        <charset val="136"/>
      </rPr>
      <t xml:space="preserve">
</t>
    </r>
    <phoneticPr fontId="16" type="noConversion"/>
  </si>
  <si>
    <r>
      <rPr>
        <sz val="10"/>
        <color theme="1"/>
        <rFont val="Microsoft JhengHei Light"/>
        <family val="2"/>
        <charset val="136"/>
      </rPr>
      <t xml:space="preserve">1.WGS84:十進位制
2.WGS84(DMS):度分秒
3.TWD97:十進位制
4.TWD97(TM2):二度分帶
5.TWD97(DMS):度分秒
6.ESPG4326:十進位制
7.ESPG4326(DMS):度分秒
8.ESPG3826:十進位制
9.ESPG3826(DMS):度分秒
10.ESPG3826(TM2):二度分帶
11.其他
</t>
    </r>
    <r>
      <rPr>
        <sz val="12"/>
        <color theme="1"/>
        <rFont val="Microsoft JhengHei Light"/>
        <family val="2"/>
        <charset val="136"/>
      </rPr>
      <t xml:space="preserve">
</t>
    </r>
    <r>
      <rPr>
        <sz val="10"/>
        <color theme="4"/>
        <rFont val="Microsoft JhengHei Light"/>
        <family val="2"/>
        <charset val="136"/>
      </rPr>
      <t>#WGS 84（World Geodetic System 1984)是全球通用的地理坐標系統。
#TWD97（Taiwan Datum 1997）是台灣使用的地理坐標系統。</t>
    </r>
    <r>
      <rPr>
        <sz val="12"/>
        <color theme="1"/>
        <rFont val="Microsoft JhengHei Light"/>
        <family val="2"/>
        <charset val="136"/>
      </rPr>
      <t xml:space="preserve">
</t>
    </r>
    <r>
      <rPr>
        <sz val="10"/>
        <color theme="4"/>
        <rFont val="Microsoft JhengHei Light"/>
        <family val="2"/>
        <charset val="136"/>
      </rPr>
      <t>#EPSG 4326代表了WGS 84坐標系（World Geodetic System 1984）。
#EPSG 3826代表了台灣的TWD97 TM2（Taiwan Datum 1997 Transverse Mercator Zone 2)投影坐標系。</t>
    </r>
    <r>
      <rPr>
        <sz val="12"/>
        <color theme="1"/>
        <rFont val="Microsoft JhengHei Light"/>
        <family val="2"/>
        <charset val="136"/>
      </rPr>
      <t xml:space="preserve">
</t>
    </r>
    <phoneticPr fontId="24" type="noConversion"/>
  </si>
  <si>
    <r>
      <rPr>
        <sz val="12"/>
        <color theme="1"/>
        <rFont val="Microsoft JhengHei Light"/>
        <family val="2"/>
        <charset val="136"/>
      </rPr>
      <t xml:space="preserve">1.120.9249167(十進位制)
2.120°55'29.7"E(度分秒)
3.120°08'21"(度分秒)
4.242328(二度分帶)
</t>
    </r>
    <r>
      <rPr>
        <sz val="12"/>
        <color rgb="FFFF0000"/>
        <rFont val="Microsoft JhengHei Light"/>
        <family val="2"/>
        <charset val="136"/>
      </rPr>
      <t xml:space="preserve">
</t>
    </r>
    <phoneticPr fontId="24" type="noConversion"/>
  </si>
  <si>
    <r>
      <rPr>
        <sz val="12"/>
        <color theme="1"/>
        <rFont val="Microsoft JhengHei Light"/>
        <family val="2"/>
        <charset val="136"/>
      </rPr>
      <t xml:space="preserve">1.23.42925(十進位制)
2.23°25'45.3"N(度分秒表示法)
3.25°10'30"(度分秒)
4.2591819(二度分帶)
</t>
    </r>
    <r>
      <rPr>
        <sz val="12"/>
        <color rgb="FFFF0000"/>
        <rFont val="Microsoft JhengHei Light"/>
        <family val="2"/>
        <charset val="136"/>
      </rPr>
      <t xml:space="preserve">
</t>
    </r>
    <phoneticPr fontId="24" type="noConversion"/>
  </si>
  <si>
    <r>
      <t>A = [HCO</t>
    </r>
    <r>
      <rPr>
        <vertAlign val="subscript"/>
        <sz val="12"/>
        <color rgb="FF000000"/>
        <rFont val="Microsoft JhengHei Light"/>
        <family val="2"/>
        <charset val="136"/>
      </rPr>
      <t>3</t>
    </r>
    <r>
      <rPr>
        <vertAlign val="superscript"/>
        <sz val="12"/>
        <color rgb="FF000000"/>
        <rFont val="Microsoft JhengHei Light"/>
        <family val="2"/>
        <charset val="136"/>
      </rPr>
      <t>-</t>
    </r>
    <r>
      <rPr>
        <sz val="12"/>
        <color rgb="FF000000"/>
        <rFont val="Microsoft JhengHei Light"/>
        <family val="2"/>
        <charset val="136"/>
      </rPr>
      <t>] + 2[CO</t>
    </r>
    <r>
      <rPr>
        <vertAlign val="subscript"/>
        <sz val="12"/>
        <color rgb="FF000000"/>
        <rFont val="Microsoft JhengHei Light"/>
        <family val="2"/>
        <charset val="136"/>
      </rPr>
      <t>3</t>
    </r>
    <r>
      <rPr>
        <vertAlign val="superscript"/>
        <sz val="12"/>
        <color rgb="FF000000"/>
        <rFont val="Microsoft JhengHei Light"/>
        <family val="2"/>
        <charset val="136"/>
      </rPr>
      <t>2-</t>
    </r>
    <r>
      <rPr>
        <sz val="12"/>
        <color rgb="FF000000"/>
        <rFont val="Microsoft JhengHei Light"/>
        <family val="2"/>
        <charset val="136"/>
      </rPr>
      <t>] + [B(OH)</t>
    </r>
    <r>
      <rPr>
        <vertAlign val="subscript"/>
        <sz val="12"/>
        <color rgb="FF000000"/>
        <rFont val="Microsoft JhengHei Light"/>
        <family val="2"/>
        <charset val="136"/>
      </rPr>
      <t>4</t>
    </r>
    <r>
      <rPr>
        <vertAlign val="superscript"/>
        <sz val="12"/>
        <color rgb="FF000000"/>
        <rFont val="Microsoft JhengHei Light"/>
        <family val="2"/>
        <charset val="136"/>
      </rPr>
      <t>-</t>
    </r>
    <r>
      <rPr>
        <sz val="12"/>
        <color rgb="FF000000"/>
        <rFont val="Microsoft JhengHei Light"/>
        <family val="2"/>
        <charset val="136"/>
      </rPr>
      <t>] + [OH</t>
    </r>
    <r>
      <rPr>
        <vertAlign val="superscript"/>
        <sz val="12"/>
        <color rgb="FF000000"/>
        <rFont val="Microsoft JhengHei Light"/>
        <family val="2"/>
        <charset val="136"/>
      </rPr>
      <t>-</t>
    </r>
    <r>
      <rPr>
        <sz val="12"/>
        <color rgb="FF000000"/>
        <rFont val="Microsoft JhengHei Light"/>
        <family val="2"/>
        <charset val="136"/>
      </rPr>
      <t>] + [HPO</t>
    </r>
    <r>
      <rPr>
        <vertAlign val="subscript"/>
        <sz val="12"/>
        <color rgb="FF000000"/>
        <rFont val="Microsoft JhengHei Light"/>
        <family val="2"/>
        <charset val="136"/>
      </rPr>
      <t>4</t>
    </r>
    <r>
      <rPr>
        <vertAlign val="superscript"/>
        <sz val="12"/>
        <color rgb="FF000000"/>
        <rFont val="Microsoft JhengHei Light"/>
        <family val="2"/>
        <charset val="136"/>
      </rPr>
      <t>2-</t>
    </r>
    <r>
      <rPr>
        <sz val="12"/>
        <color rgb="FF000000"/>
        <rFont val="Microsoft JhengHei Light"/>
        <family val="2"/>
        <charset val="136"/>
      </rPr>
      <t>] + 2[PO</t>
    </r>
    <r>
      <rPr>
        <vertAlign val="subscript"/>
        <sz val="12"/>
        <color rgb="FF000000"/>
        <rFont val="Microsoft JhengHei Light"/>
        <family val="2"/>
        <charset val="136"/>
      </rPr>
      <t>4</t>
    </r>
    <r>
      <rPr>
        <vertAlign val="superscript"/>
        <sz val="12"/>
        <color rgb="FF000000"/>
        <rFont val="Microsoft JhengHei Light"/>
        <family val="2"/>
        <charset val="136"/>
      </rPr>
      <t>3-</t>
    </r>
    <r>
      <rPr>
        <sz val="12"/>
        <color rgb="FF000000"/>
        <rFont val="Microsoft JhengHei Light"/>
        <family val="2"/>
        <charset val="136"/>
      </rPr>
      <t>] + [SiO(OH)</t>
    </r>
    <r>
      <rPr>
        <vertAlign val="subscript"/>
        <sz val="12"/>
        <color rgb="FF000000"/>
        <rFont val="Microsoft JhengHei Light"/>
        <family val="2"/>
        <charset val="136"/>
      </rPr>
      <t>3</t>
    </r>
    <r>
      <rPr>
        <vertAlign val="superscript"/>
        <sz val="12"/>
        <color rgb="FF000000"/>
        <rFont val="Microsoft JhengHei Light"/>
        <family val="2"/>
        <charset val="136"/>
      </rPr>
      <t>-</t>
    </r>
    <r>
      <rPr>
        <sz val="12"/>
        <color rgb="FF000000"/>
        <rFont val="Microsoft JhengHei Light"/>
        <family val="2"/>
        <charset val="136"/>
      </rPr>
      <t>] + [NH</t>
    </r>
    <r>
      <rPr>
        <vertAlign val="subscript"/>
        <sz val="12"/>
        <color rgb="FF000000"/>
        <rFont val="Microsoft JhengHei Light"/>
        <family val="2"/>
        <charset val="136"/>
      </rPr>
      <t>3</t>
    </r>
    <r>
      <rPr>
        <sz val="12"/>
        <color rgb="FF000000"/>
        <rFont val="Microsoft JhengHei Light"/>
        <family val="2"/>
        <charset val="136"/>
      </rPr>
      <t>] + [HS</t>
    </r>
    <r>
      <rPr>
        <vertAlign val="superscript"/>
        <sz val="12"/>
        <color rgb="FF000000"/>
        <rFont val="Microsoft JhengHei Light"/>
        <family val="2"/>
        <charset val="136"/>
      </rPr>
      <t>-</t>
    </r>
    <r>
      <rPr>
        <sz val="12"/>
        <color rgb="FF000000"/>
        <rFont val="Microsoft JhengHei Light"/>
        <family val="2"/>
        <charset val="136"/>
      </rPr>
      <t>] – [H</t>
    </r>
    <r>
      <rPr>
        <vertAlign val="superscript"/>
        <sz val="12"/>
        <color rgb="FF000000"/>
        <rFont val="Microsoft JhengHei Light"/>
        <family val="2"/>
        <charset val="136"/>
      </rPr>
      <t>+</t>
    </r>
    <r>
      <rPr>
        <sz val="12"/>
        <color rgb="FF000000"/>
        <rFont val="Microsoft JhengHei Light"/>
        <family val="2"/>
        <charset val="136"/>
      </rPr>
      <t>]</t>
    </r>
    <r>
      <rPr>
        <vertAlign val="superscript"/>
        <sz val="12"/>
        <color rgb="FF000000"/>
        <rFont val="Microsoft JhengHei Light"/>
        <family val="2"/>
        <charset val="136"/>
      </rPr>
      <t>F</t>
    </r>
    <r>
      <rPr>
        <sz val="12"/>
        <color rgb="FF000000"/>
        <rFont val="Microsoft JhengHei Light"/>
        <family val="2"/>
        <charset val="136"/>
      </rPr>
      <t> – [HSO</t>
    </r>
    <r>
      <rPr>
        <vertAlign val="subscript"/>
        <sz val="12"/>
        <color rgb="FF000000"/>
        <rFont val="Microsoft JhengHei Light"/>
        <family val="2"/>
        <charset val="136"/>
      </rPr>
      <t>4</t>
    </r>
    <r>
      <rPr>
        <vertAlign val="superscript"/>
        <sz val="12"/>
        <color rgb="FF000000"/>
        <rFont val="Microsoft JhengHei Light"/>
        <family val="2"/>
        <charset val="136"/>
      </rPr>
      <t xml:space="preserve">- </t>
    </r>
    <r>
      <rPr>
        <sz val="12"/>
        <color rgb="FF000000"/>
        <rFont val="Microsoft JhengHei Light"/>
        <family val="2"/>
        <charset val="136"/>
      </rPr>
      <t>] – [HF] – [H</t>
    </r>
    <r>
      <rPr>
        <vertAlign val="subscript"/>
        <sz val="12"/>
        <color rgb="FF000000"/>
        <rFont val="Microsoft JhengHei Light"/>
        <family val="2"/>
        <charset val="136"/>
      </rPr>
      <t>3</t>
    </r>
    <r>
      <rPr>
        <sz val="12"/>
        <color rgb="FF000000"/>
        <rFont val="Microsoft JhengHei Light"/>
        <family val="2"/>
        <charset val="136"/>
      </rPr>
      <t>PO</t>
    </r>
    <r>
      <rPr>
        <vertAlign val="subscript"/>
        <sz val="12"/>
        <color rgb="FF000000"/>
        <rFont val="Microsoft JhengHei Light"/>
        <family val="2"/>
        <charset val="136"/>
      </rPr>
      <t>4</t>
    </r>
    <r>
      <rPr>
        <sz val="12"/>
        <color rgb="FF000000"/>
        <rFont val="Microsoft JhengHei Light"/>
        <family val="2"/>
        <charset val="136"/>
      </rPr>
      <t xml:space="preserve">] </t>
    </r>
  </si>
  <si>
    <r>
      <t>單位體積水樣內微型植物性浮游生物之總量。以採水瓶採集，加入10毫升無酸Lugol's固定液(5%I</t>
    </r>
    <r>
      <rPr>
        <vertAlign val="subscript"/>
        <sz val="12"/>
        <color rgb="FF000000"/>
        <rFont val="Microsoft JhengHei Light"/>
        <family val="2"/>
        <charset val="136"/>
      </rPr>
      <t>2</t>
    </r>
    <r>
      <rPr>
        <sz val="12"/>
        <color rgb="FF000000"/>
        <rFont val="Microsoft JhengHei Light"/>
        <family val="2"/>
        <charset val="136"/>
      </rPr>
      <t>+10%KI)，置於沉澱管中以靜置沉澱方式，將水樣濃縮至10毫升，置於顯微鏡下鑑種觀察、量測細胞尺寸、與計數。</t>
    </r>
  </si>
  <si>
    <r>
      <t xml:space="preserve"> DIC = [CO</t>
    </r>
    <r>
      <rPr>
        <vertAlign val="subscript"/>
        <sz val="12"/>
        <color rgb="FF000000"/>
        <rFont val="Microsoft JhengHei Light"/>
        <family val="2"/>
        <charset val="136"/>
      </rPr>
      <t>2</t>
    </r>
    <r>
      <rPr>
        <sz val="12"/>
        <color rgb="FF000000"/>
        <rFont val="Microsoft JhengHei Light"/>
        <family val="2"/>
        <charset val="136"/>
      </rPr>
      <t xml:space="preserve"> *] + [HCO</t>
    </r>
    <r>
      <rPr>
        <vertAlign val="subscript"/>
        <sz val="12"/>
        <color rgb="FF000000"/>
        <rFont val="Microsoft JhengHei Light"/>
        <family val="2"/>
        <charset val="136"/>
      </rPr>
      <t>3</t>
    </r>
    <r>
      <rPr>
        <vertAlign val="superscript"/>
        <sz val="12"/>
        <color rgb="FF000000"/>
        <rFont val="Microsoft JhengHei Light"/>
        <family val="2"/>
        <charset val="136"/>
      </rPr>
      <t>-</t>
    </r>
    <r>
      <rPr>
        <sz val="12"/>
        <color rgb="FF000000"/>
        <rFont val="Microsoft JhengHei Light"/>
        <family val="2"/>
        <charset val="136"/>
      </rPr>
      <t>] + [CO</t>
    </r>
    <r>
      <rPr>
        <vertAlign val="subscript"/>
        <sz val="12"/>
        <color rgb="FF000000"/>
        <rFont val="Microsoft JhengHei Light"/>
        <family val="2"/>
        <charset val="136"/>
      </rPr>
      <t>3</t>
    </r>
    <r>
      <rPr>
        <vertAlign val="superscript"/>
        <sz val="12"/>
        <color rgb="FF000000"/>
        <rFont val="Microsoft JhengHei Light"/>
        <family val="2"/>
        <charset val="136"/>
      </rPr>
      <t>2-</t>
    </r>
    <r>
      <rPr>
        <sz val="12"/>
        <color rgb="FF000000"/>
        <rFont val="Microsoft JhengHei Light"/>
        <family val="2"/>
        <charset val="136"/>
      </rPr>
      <t>] (CO2</t>
    </r>
    <r>
      <rPr>
        <vertAlign val="superscript"/>
        <sz val="12"/>
        <color rgb="FF000000"/>
        <rFont val="Microsoft JhengHei Light"/>
        <family val="2"/>
        <charset val="136"/>
      </rPr>
      <t>*</t>
    </r>
    <r>
      <rPr>
        <sz val="12"/>
        <color rgb="FF000000"/>
        <rFont val="Microsoft JhengHei Light"/>
        <family val="2"/>
        <charset val="136"/>
      </rPr>
      <t xml:space="preserve">為溶解性二氧化碳)。採用美國能源部(Department of Energy, DOE)海水二氧化碳系統參數分析手冊之庫倫電量法進行分析。 </t>
    </r>
  </si>
  <si>
    <r>
      <t>以樣水潤洗120ml 棕色硼砂玻璃瓶兩次後裝滿，採樣時樣水需溢流出樣品瓶，確保樣品瓶內無任何氣泡後，接著用微量分注器注入0.2ml 過飽和濃度HgCl</t>
    </r>
    <r>
      <rPr>
        <vertAlign val="subscript"/>
        <sz val="12"/>
        <color rgb="FF000000"/>
        <rFont val="Microsoft JhengHei Light"/>
        <family val="2"/>
        <charset val="136"/>
      </rPr>
      <t>2</t>
    </r>
    <r>
      <rPr>
        <sz val="12"/>
        <color rgb="FF000000"/>
        <rFont val="Microsoft JhengHei Light"/>
        <family val="2"/>
        <charset val="136"/>
      </rPr>
      <t>到樣品瓶中，再將橡膠塞塞住樣品瓶瓶口，夾上鋁蓋後完成採樣，放入4℃ 冰箱中冷藏保存並於三個月內分析完畢。</t>
    </r>
  </si>
  <si>
    <r>
      <t>淨鈣化作用是指在每莫耳碳酸鈣(CaCO</t>
    </r>
    <r>
      <rPr>
        <vertAlign val="subscript"/>
        <sz val="12"/>
        <color rgb="FF000000"/>
        <rFont val="Microsoft JhengHei Light"/>
        <family val="2"/>
        <charset val="136"/>
      </rPr>
      <t>3</t>
    </r>
    <r>
      <rPr>
        <sz val="12"/>
        <color rgb="FF000000"/>
        <rFont val="Microsoft JhengHei Light"/>
        <family val="2"/>
        <charset val="136"/>
      </rPr>
      <t>)的生成/溶解會導致水體中鹼度對應減少/增加兩莫耳。
假設一生態系統中，鹼度的變化完全由碳酸鈣的生成與溶解所控制，則此生態系統的淨群聚鈣化速率(Net community calcification, NCC)，可藉由水體鹼度(total alkalinity, TA)的量測，再依方程式計算得出(Andersson et al., 2009) 。
NCC＝CaCO</t>
    </r>
    <r>
      <rPr>
        <vertAlign val="subscript"/>
        <sz val="12"/>
        <color rgb="FF000000"/>
        <rFont val="Microsoft JhengHei Light"/>
        <family val="2"/>
        <charset val="136"/>
      </rPr>
      <t>3</t>
    </r>
    <r>
      <rPr>
        <sz val="12"/>
        <color rgb="FF000000"/>
        <rFont val="Microsoft JhengHei Light"/>
        <family val="2"/>
        <charset val="136"/>
      </rPr>
      <t xml:space="preserve"> formation – CaCO</t>
    </r>
    <r>
      <rPr>
        <vertAlign val="subscript"/>
        <sz val="12"/>
        <color rgb="FF000000"/>
        <rFont val="Microsoft JhengHei Light"/>
        <family val="2"/>
        <charset val="136"/>
      </rPr>
      <t>3</t>
    </r>
    <r>
      <rPr>
        <sz val="12"/>
        <color rgb="FF000000"/>
        <rFont val="Microsoft JhengHei Light"/>
        <family val="2"/>
        <charset val="136"/>
      </rPr>
      <t xml:space="preserve"> dissolution  
</t>
    </r>
  </si>
  <si>
    <r>
      <t xml:space="preserve">基礎生產力 (primary production; PP) 是根據 Parsons et al. (1984) 的 </t>
    </r>
    <r>
      <rPr>
        <vertAlign val="superscript"/>
        <sz val="12"/>
        <color rgb="FF000000"/>
        <rFont val="Microsoft JhengHei Light"/>
        <family val="2"/>
        <charset val="136"/>
      </rPr>
      <t>14</t>
    </r>
    <r>
      <rPr>
        <sz val="12"/>
        <color rgb="FF000000"/>
        <rFont val="Microsoft JhengHei Light"/>
        <family val="2"/>
        <charset val="136"/>
      </rPr>
      <t>C 吸收法測定，其原理是在樣水中加入一定劑量的 H</t>
    </r>
    <r>
      <rPr>
        <vertAlign val="superscript"/>
        <sz val="12"/>
        <color rgb="FF000000"/>
        <rFont val="Microsoft JhengHei Light"/>
        <family val="2"/>
        <charset val="136"/>
      </rPr>
      <t>14</t>
    </r>
    <r>
      <rPr>
        <sz val="12"/>
        <color rgb="FF000000"/>
        <rFont val="Microsoft JhengHei Light"/>
        <family val="2"/>
        <charset val="136"/>
      </rPr>
      <t>CO</t>
    </r>
    <r>
      <rPr>
        <vertAlign val="subscript"/>
        <sz val="12"/>
        <color rgb="FF000000"/>
        <rFont val="Microsoft JhengHei Light"/>
        <family val="2"/>
        <charset val="136"/>
      </rPr>
      <t>3</t>
    </r>
    <r>
      <rPr>
        <vertAlign val="superscript"/>
        <sz val="12"/>
        <color rgb="FF000000"/>
        <rFont val="Microsoft JhengHei Light"/>
        <family val="2"/>
        <charset val="136"/>
      </rPr>
      <t>-</t>
    </r>
    <r>
      <rPr>
        <sz val="12"/>
        <color rgb="FF000000"/>
        <rFont val="Microsoft JhengHei Light"/>
        <family val="2"/>
        <charset val="136"/>
      </rPr>
      <t xml:space="preserve">，培養一段時間後再測量被浮游植物固定的 </t>
    </r>
    <r>
      <rPr>
        <vertAlign val="superscript"/>
        <sz val="12"/>
        <color rgb="FF000000"/>
        <rFont val="Microsoft JhengHei Light"/>
        <family val="2"/>
        <charset val="136"/>
      </rPr>
      <t>14</t>
    </r>
    <r>
      <rPr>
        <sz val="12"/>
        <color rgb="FF000000"/>
        <rFont val="Microsoft JhengHei Light"/>
        <family val="2"/>
        <charset val="136"/>
      </rPr>
      <t>C 劑量，其偵測下限可達 0.05 mgC m</t>
    </r>
    <r>
      <rPr>
        <vertAlign val="superscript"/>
        <sz val="12"/>
        <color rgb="FF000000"/>
        <rFont val="Microsoft JhengHei Light"/>
        <family val="2"/>
        <charset val="136"/>
      </rPr>
      <t>-3</t>
    </r>
    <r>
      <rPr>
        <sz val="12"/>
        <color rgb="FF000000"/>
        <rFont val="Microsoft JhengHei Light"/>
        <family val="2"/>
        <charset val="136"/>
      </rPr>
      <t xml:space="preserve"> h</t>
    </r>
    <r>
      <rPr>
        <vertAlign val="superscript"/>
        <sz val="12"/>
        <color rgb="FF000000"/>
        <rFont val="Microsoft JhengHei Light"/>
        <family val="2"/>
        <charset val="136"/>
      </rPr>
      <t>-1</t>
    </r>
    <r>
      <rPr>
        <sz val="12"/>
        <color rgb="FF000000"/>
        <rFont val="Microsoft JhengHei Light"/>
        <family val="2"/>
        <charset val="136"/>
      </rPr>
      <t xml:space="preserve"> (Strickland and Parsons, 1972)。
顆粒態基礎生產力的酸化則是將使用GF/F濾紙於真空幫浦過濾，過濾時壓力不得超過100毫米汞柱，避免細胞破裂，過濾後將濾紙放入20 mL閃爍瓶底部，加入1mL的1N HCl，使濾紙上殘留的無機H</t>
    </r>
    <r>
      <rPr>
        <vertAlign val="superscript"/>
        <sz val="12"/>
        <color rgb="FF000000"/>
        <rFont val="Microsoft JhengHei Light"/>
        <family val="2"/>
        <charset val="136"/>
      </rPr>
      <t>14</t>
    </r>
    <r>
      <rPr>
        <sz val="12"/>
        <color rgb="FF000000"/>
        <rFont val="Microsoft JhengHei Light"/>
        <family val="2"/>
        <charset val="136"/>
      </rPr>
      <t>CO</t>
    </r>
    <r>
      <rPr>
        <vertAlign val="subscript"/>
        <sz val="12"/>
        <color rgb="FF000000"/>
        <rFont val="Microsoft JhengHei Light"/>
        <family val="2"/>
        <charset val="136"/>
      </rPr>
      <t>3</t>
    </r>
    <r>
      <rPr>
        <vertAlign val="superscript"/>
        <sz val="12"/>
        <color rgb="FF000000"/>
        <rFont val="Microsoft JhengHei Light"/>
        <family val="2"/>
        <charset val="136"/>
      </rPr>
      <t>-</t>
    </r>
    <r>
      <rPr>
        <sz val="12"/>
        <color rgb="FF000000"/>
        <rFont val="Microsoft JhengHei Light"/>
        <family val="2"/>
        <charset val="136"/>
      </rPr>
      <t xml:space="preserve"> 揮發。</t>
    </r>
  </si>
  <si>
    <r>
      <t xml:space="preserve">基礎生產力 (primary production; PP) 是根據 Parsons et al. (1984) 的 </t>
    </r>
    <r>
      <rPr>
        <vertAlign val="superscript"/>
        <sz val="12"/>
        <color rgb="FF000000"/>
        <rFont val="Microsoft JhengHei Light"/>
        <family val="2"/>
        <charset val="136"/>
      </rPr>
      <t>14</t>
    </r>
    <r>
      <rPr>
        <sz val="12"/>
        <color rgb="FF000000"/>
        <rFont val="Microsoft JhengHei Light"/>
        <family val="2"/>
        <charset val="136"/>
      </rPr>
      <t>C 吸收法測定，其原理是在樣水中加入一定劑量的 H</t>
    </r>
    <r>
      <rPr>
        <vertAlign val="superscript"/>
        <sz val="12"/>
        <color rgb="FF000000"/>
        <rFont val="Microsoft JhengHei Light"/>
        <family val="2"/>
        <charset val="136"/>
      </rPr>
      <t>14</t>
    </r>
    <r>
      <rPr>
        <sz val="12"/>
        <color rgb="FF000000"/>
        <rFont val="Microsoft JhengHei Light"/>
        <family val="2"/>
        <charset val="136"/>
      </rPr>
      <t>CO</t>
    </r>
    <r>
      <rPr>
        <vertAlign val="subscript"/>
        <sz val="12"/>
        <color rgb="FF000000"/>
        <rFont val="Microsoft JhengHei Light"/>
        <family val="2"/>
        <charset val="136"/>
      </rPr>
      <t>3</t>
    </r>
    <r>
      <rPr>
        <vertAlign val="superscript"/>
        <sz val="12"/>
        <color rgb="FF000000"/>
        <rFont val="Microsoft JhengHei Light"/>
        <family val="2"/>
        <charset val="136"/>
      </rPr>
      <t>-</t>
    </r>
    <r>
      <rPr>
        <sz val="12"/>
        <color rgb="FF000000"/>
        <rFont val="Microsoft JhengHei Light"/>
        <family val="2"/>
        <charset val="136"/>
      </rPr>
      <t xml:space="preserve">，培養一段時間後再測量被浮游植物固定的 </t>
    </r>
    <r>
      <rPr>
        <vertAlign val="superscript"/>
        <sz val="12"/>
        <color rgb="FF000000"/>
        <rFont val="Microsoft JhengHei Light"/>
        <family val="2"/>
        <charset val="136"/>
      </rPr>
      <t>14</t>
    </r>
    <r>
      <rPr>
        <sz val="12"/>
        <color rgb="FF000000"/>
        <rFont val="Microsoft JhengHei Light"/>
        <family val="2"/>
        <charset val="136"/>
      </rPr>
      <t>C 劑量，其偵測下限可達 0.05 mgC m</t>
    </r>
    <r>
      <rPr>
        <vertAlign val="superscript"/>
        <sz val="12"/>
        <color rgb="FF000000"/>
        <rFont val="Microsoft JhengHei Light"/>
        <family val="2"/>
        <charset val="136"/>
      </rPr>
      <t>-3</t>
    </r>
    <r>
      <rPr>
        <sz val="12"/>
        <color rgb="FF000000"/>
        <rFont val="Microsoft JhengHei Light"/>
        <family val="2"/>
        <charset val="136"/>
      </rPr>
      <t xml:space="preserve"> h</t>
    </r>
    <r>
      <rPr>
        <vertAlign val="superscript"/>
        <sz val="12"/>
        <color rgb="FF000000"/>
        <rFont val="Microsoft JhengHei Light"/>
        <family val="2"/>
        <charset val="136"/>
      </rPr>
      <t>-1</t>
    </r>
    <r>
      <rPr>
        <sz val="12"/>
        <color rgb="FF000000"/>
        <rFont val="Microsoft JhengHei Light"/>
        <family val="2"/>
        <charset val="136"/>
      </rPr>
      <t xml:space="preserve"> (Strickland and Parsons, 1972)。
溶解態基礎生產力的酸化是將PB-E培養實驗後的樣品從250 mL內取出10 mL至閃爍瓶，加入1.5 mL的1N HCl酸搖晃均勻，使無機的H</t>
    </r>
    <r>
      <rPr>
        <vertAlign val="superscript"/>
        <sz val="12"/>
        <color rgb="FF000000"/>
        <rFont val="Microsoft JhengHei Light"/>
        <family val="2"/>
        <charset val="136"/>
      </rPr>
      <t>14</t>
    </r>
    <r>
      <rPr>
        <sz val="12"/>
        <color rgb="FF000000"/>
        <rFont val="Microsoft JhengHei Light"/>
        <family val="2"/>
        <charset val="136"/>
      </rPr>
      <t>CO</t>
    </r>
    <r>
      <rPr>
        <vertAlign val="subscript"/>
        <sz val="12"/>
        <color rgb="FF000000"/>
        <rFont val="Microsoft JhengHei Light"/>
        <family val="2"/>
        <charset val="136"/>
      </rPr>
      <t>3</t>
    </r>
    <r>
      <rPr>
        <vertAlign val="superscript"/>
        <sz val="12"/>
        <color rgb="FF000000"/>
        <rFont val="Microsoft JhengHei Light"/>
        <family val="2"/>
        <charset val="136"/>
      </rPr>
      <t>-</t>
    </r>
    <r>
      <rPr>
        <sz val="12"/>
        <color rgb="FF000000"/>
        <rFont val="Microsoft JhengHei Light"/>
        <family val="2"/>
        <charset val="136"/>
      </rPr>
      <t xml:space="preserve"> 揮發，再從11.5 mL的樣品內取出5.75 mL並以0.22 μm的濾頭過濾到20 mL的閃爍瓶內。</t>
    </r>
  </si>
  <si>
    <r>
      <t>底棲植物基礎生產力是利用溶氧法來量測。首先將採集到的底棲大藻樣品帶回實驗室。培養之前先進行樣品濕重的測量，其後將樣品置入裝有過濾海水之300 mL BOD瓶中，利用溶氧探針測量起始溶氧值 (DO initial)，再將樣品分成明瓶與暗瓶 (避光) 兩組後，置入有海水溢流之中型培養缸中培養24小時，結束之後分別測量明瓶與暗瓶的溶氧值 (DO</t>
    </r>
    <r>
      <rPr>
        <vertAlign val="subscript"/>
        <sz val="12"/>
        <color rgb="FF000000"/>
        <rFont val="Microsoft JhengHei Light"/>
        <family val="2"/>
        <charset val="136"/>
      </rPr>
      <t>LT</t>
    </r>
    <r>
      <rPr>
        <sz val="12"/>
        <color rgb="FF000000"/>
        <rFont val="Microsoft JhengHei Light"/>
        <family val="2"/>
        <charset val="136"/>
      </rPr>
      <t>,end與DO</t>
    </r>
    <r>
      <rPr>
        <vertAlign val="subscript"/>
        <sz val="12"/>
        <color rgb="FF000000"/>
        <rFont val="Microsoft JhengHei Light"/>
        <family val="2"/>
        <charset val="136"/>
      </rPr>
      <t>DK</t>
    </r>
    <r>
      <rPr>
        <sz val="12"/>
        <color rgb="FF000000"/>
        <rFont val="Microsoft JhengHei Light"/>
        <family val="2"/>
        <charset val="136"/>
      </rPr>
      <t>,end)，同時將樣品乾燥之後測量其乾重 (dry weight, DW)，</t>
    </r>
  </si>
  <si>
    <r>
      <t>底棲植物淨生產力 (mgC gDW</t>
    </r>
    <r>
      <rPr>
        <vertAlign val="superscript"/>
        <sz val="12"/>
        <color rgb="FF000000"/>
        <rFont val="Microsoft JhengHei Light"/>
        <family val="2"/>
        <charset val="136"/>
      </rPr>
      <t>-1</t>
    </r>
    <r>
      <rPr>
        <sz val="12"/>
        <color rgb="FF000000"/>
        <rFont val="Microsoft JhengHei Light"/>
        <family val="2"/>
        <charset val="136"/>
      </rPr>
      <t xml:space="preserve"> d</t>
    </r>
    <r>
      <rPr>
        <vertAlign val="superscript"/>
        <sz val="12"/>
        <color rgb="FF000000"/>
        <rFont val="Microsoft JhengHei Light"/>
        <family val="2"/>
        <charset val="136"/>
      </rPr>
      <t>-1</t>
    </r>
    <r>
      <rPr>
        <sz val="12"/>
        <color rgb="FF000000"/>
        <rFont val="Microsoft JhengHei Light"/>
        <family val="2"/>
        <charset val="136"/>
      </rPr>
      <t xml:space="preserve">) = DO </t>
    </r>
    <r>
      <rPr>
        <vertAlign val="subscript"/>
        <sz val="12"/>
        <color rgb="FF000000"/>
        <rFont val="Microsoft JhengHei Light"/>
        <family val="2"/>
        <charset val="136"/>
      </rPr>
      <t xml:space="preserve">(LT,end) </t>
    </r>
    <r>
      <rPr>
        <sz val="12"/>
        <color rgb="FF000000"/>
        <rFont val="Microsoft JhengHei Light"/>
        <family val="2"/>
        <charset val="136"/>
      </rPr>
      <t>- DO</t>
    </r>
    <r>
      <rPr>
        <vertAlign val="subscript"/>
        <sz val="12"/>
        <color rgb="FF000000"/>
        <rFont val="Microsoft JhengHei Light"/>
        <family val="2"/>
        <charset val="136"/>
      </rPr>
      <t xml:space="preserve"> initial </t>
    </r>
    <r>
      <rPr>
        <sz val="12"/>
        <color rgb="FF000000"/>
        <rFont val="Microsoft JhengHei Light"/>
        <family val="2"/>
        <charset val="136"/>
      </rPr>
      <t xml:space="preserve">  
底棲植物呼吸率(mgC gDW-1 d-1) = DO </t>
    </r>
    <r>
      <rPr>
        <vertAlign val="subscript"/>
        <sz val="12"/>
        <color rgb="FF000000"/>
        <rFont val="Microsoft JhengHei Light"/>
        <family val="2"/>
        <charset val="136"/>
      </rPr>
      <t>(DT,end)</t>
    </r>
    <r>
      <rPr>
        <sz val="12"/>
        <color rgb="FF000000"/>
        <rFont val="Microsoft JhengHei Light"/>
        <family val="2"/>
        <charset val="136"/>
      </rPr>
      <t xml:space="preserve">- DO </t>
    </r>
    <r>
      <rPr>
        <vertAlign val="subscript"/>
        <sz val="12"/>
        <color rgb="FF000000"/>
        <rFont val="Microsoft JhengHei Light"/>
        <family val="2"/>
        <charset val="136"/>
      </rPr>
      <t xml:space="preserve">initial 
</t>
    </r>
    <r>
      <rPr>
        <sz val="12"/>
        <color rgb="FF000000"/>
        <rFont val="Microsoft JhengHei Light"/>
        <family val="2"/>
        <charset val="136"/>
      </rPr>
      <t>底棲植物總生產力= 底棲植物淨生產力+底棲植物呼吸率</t>
    </r>
    <r>
      <rPr>
        <vertAlign val="subscript"/>
        <sz val="12"/>
        <color rgb="FF000000"/>
        <rFont val="Microsoft JhengHei Light"/>
        <family val="2"/>
        <charset val="136"/>
      </rPr>
      <t xml:space="preserve">
 </t>
    </r>
    <r>
      <rPr>
        <sz val="12"/>
        <color rgb="FF000000"/>
        <rFont val="Microsoft JhengHei Light"/>
        <family val="2"/>
        <charset val="136"/>
      </rPr>
      <t xml:space="preserve">  </t>
    </r>
  </si>
  <si>
    <r>
      <rPr>
        <sz val="22"/>
        <color rgb="FF000000"/>
        <rFont val="Microsoft JhengHei Light"/>
        <family val="2"/>
        <charset val="136"/>
      </rPr>
      <t xml:space="preserve">
∫</t>
    </r>
    <r>
      <rPr>
        <sz val="12"/>
        <color rgb="FF000000"/>
        <rFont val="Microsoft JhengHei Light"/>
        <family val="2"/>
        <charset val="136"/>
      </rPr>
      <t>有光層葉綠素總儲量*葉綠素含碳量</t>
    </r>
    <phoneticPr fontId="16" type="noConversion"/>
  </si>
  <si>
    <r>
      <t>溫室氣體通量(gCO2 m⁻² d⁻¹)
=(CH</t>
    </r>
    <r>
      <rPr>
        <vertAlign val="subscript"/>
        <sz val="12"/>
        <color rgb="FF000000"/>
        <rFont val="Microsoft JhengHei Light"/>
        <family val="2"/>
        <charset val="136"/>
      </rPr>
      <t>4</t>
    </r>
    <r>
      <rPr>
        <sz val="12"/>
        <color rgb="FF000000"/>
        <rFont val="Microsoft JhengHei Light"/>
        <family val="2"/>
        <charset val="136"/>
      </rPr>
      <t xml:space="preserve"> flux*77+N</t>
    </r>
    <r>
      <rPr>
        <vertAlign val="subscript"/>
        <sz val="12"/>
        <color rgb="FF000000"/>
        <rFont val="Microsoft JhengHei Light"/>
        <family val="2"/>
        <charset val="136"/>
      </rPr>
      <t>2</t>
    </r>
    <r>
      <rPr>
        <sz val="12"/>
        <color rgb="FF000000"/>
        <rFont val="Microsoft JhengHei Light"/>
        <family val="2"/>
        <charset val="136"/>
      </rPr>
      <t>O flux*265)*44</t>
    </r>
  </si>
  <si>
    <r>
      <t>生物幫浦(gCO2 m⁻² d⁻¹)
=浮游植物顆粒態基礎生產力(PPP)*3.67*e-ratio</t>
    </r>
    <r>
      <rPr>
        <vertAlign val="subscript"/>
        <sz val="12"/>
        <color rgb="FF000000"/>
        <rFont val="Microsoft JhengHei Light"/>
        <family val="2"/>
        <charset val="136"/>
      </rPr>
      <t xml:space="preserve">particulate
</t>
    </r>
    <r>
      <rPr>
        <sz val="12"/>
        <color rgb="FF000000"/>
        <rFont val="Microsoft JhengHei Light"/>
        <family val="2"/>
        <charset val="136"/>
      </rPr>
      <t>+PP</t>
    </r>
    <r>
      <rPr>
        <vertAlign val="subscript"/>
        <sz val="12"/>
        <color rgb="FF000000"/>
        <rFont val="Microsoft JhengHei Light"/>
        <family val="2"/>
        <charset val="136"/>
      </rPr>
      <t>benthic</t>
    </r>
    <r>
      <rPr>
        <sz val="12"/>
        <color rgb="FF000000"/>
        <rFont val="Microsoft JhengHei Light"/>
        <family val="2"/>
        <charset val="136"/>
      </rPr>
      <t>*3.67*e-ratio</t>
    </r>
    <r>
      <rPr>
        <vertAlign val="subscript"/>
        <sz val="12"/>
        <color rgb="FF000000"/>
        <rFont val="Microsoft JhengHei Light"/>
        <family val="2"/>
        <charset val="136"/>
      </rPr>
      <t>benthic</t>
    </r>
  </si>
  <si>
    <r>
      <t>微生物幫浦(gCO2 m-2 d-1)
=浮游植物顆粒態基礎生產力(PPP)*3.67*e-ratio</t>
    </r>
    <r>
      <rPr>
        <vertAlign val="subscript"/>
        <sz val="12"/>
        <color rgb="FF000000"/>
        <rFont val="Microsoft JhengHei Light"/>
        <family val="2"/>
        <charset val="136"/>
      </rPr>
      <t>dissolved</t>
    </r>
  </si>
  <si>
    <r>
      <rPr>
        <sz val="12"/>
        <color theme="9" tint="-0.249977111117893"/>
        <rFont val="Microsoft JhengHei Light"/>
        <family val="2"/>
        <charset val="136"/>
      </rPr>
      <t xml:space="preserve">***可接受資料表示方式  </t>
    </r>
    <r>
      <rPr>
        <sz val="12"/>
        <color theme="1"/>
        <rFont val="Microsoft JhengHei Light"/>
        <family val="2"/>
        <charset val="136"/>
      </rPr>
      <t xml:space="preserve">
</t>
    </r>
    <r>
      <rPr>
        <b/>
        <sz val="12"/>
        <color theme="1"/>
        <rFont val="Microsoft JhengHei Light"/>
        <family val="2"/>
        <charset val="136"/>
      </rPr>
      <t>#十進位</t>
    </r>
    <r>
      <rPr>
        <sz val="12"/>
        <color theme="1"/>
        <rFont val="Microsoft JhengHei Light"/>
        <family val="2"/>
        <charset val="136"/>
      </rPr>
      <t xml:space="preserve">
120.0382  23.16583
</t>
    </r>
    <r>
      <rPr>
        <b/>
        <sz val="12"/>
        <color theme="1"/>
        <rFont val="Microsoft JhengHei Light"/>
        <family val="2"/>
        <charset val="136"/>
      </rPr>
      <t>#度分秒</t>
    </r>
    <r>
      <rPr>
        <sz val="12"/>
        <color theme="1"/>
        <rFont val="Microsoft JhengHei Light"/>
        <family val="2"/>
        <charset val="136"/>
      </rPr>
      <t xml:space="preserve">
120°50'27.7''E 23°17'37.4''N
121°19'44.4" 23°20'38.6"
</t>
    </r>
    <r>
      <rPr>
        <b/>
        <sz val="12"/>
        <color theme="1"/>
        <rFont val="Microsoft JhengHei Light"/>
        <family val="2"/>
        <charset val="136"/>
      </rPr>
      <t>#二度分帶</t>
    </r>
    <r>
      <rPr>
        <sz val="12"/>
        <color theme="1"/>
        <rFont val="Microsoft JhengHei Light"/>
        <family val="2"/>
        <charset val="136"/>
      </rPr>
      <t xml:space="preserve">
248170.787  2652129.936</t>
    </r>
    <phoneticPr fontId="24" type="noConversion"/>
  </si>
  <si>
    <r>
      <rPr>
        <b/>
        <sz val="12"/>
        <color theme="9" tint="-0.249977111117893"/>
        <rFont val="Microsoft JhengHei Light"/>
        <family val="2"/>
        <charset val="136"/>
      </rPr>
      <t>***轉換公式</t>
    </r>
    <r>
      <rPr>
        <b/>
        <sz val="10"/>
        <color theme="1"/>
        <rFont val="Microsoft JhengHei Light"/>
        <family val="2"/>
        <charset val="136"/>
      </rPr>
      <t xml:space="preserve">
(以第三列 J3 為例)</t>
    </r>
    <r>
      <rPr>
        <sz val="10"/>
        <color theme="1"/>
        <rFont val="Microsoft JhengHei Light"/>
        <family val="2"/>
        <charset val="136"/>
      </rPr>
      <t xml:space="preserve">
</t>
    </r>
    <r>
      <rPr>
        <sz val="10"/>
        <color theme="2" tint="-0.499984740745262"/>
        <rFont val="Microsoft JhengHei Light"/>
        <family val="2"/>
        <charset val="136"/>
      </rPr>
      <t>=IF(COUNTIF(G3:G3, "*DMS*") &gt; 0,   (INT(MID(H3, 1, FIND("°", H3) - 1)) + INT(MID(H3, FIND("°", H3) + 1, FIND("'", H3) - FIND("°", H3) - 1)) / 60 + VALUE(SUBSTITUTE(MID(H3, FIND("'", H3) + 1, LEN(H3) - FIND("'", H3) - 1), "'", "")) / 3600), H3)</t>
    </r>
    <phoneticPr fontId="24" type="noConversion"/>
  </si>
  <si>
    <r>
      <rPr>
        <b/>
        <sz val="12"/>
        <color theme="9" tint="-0.249977111117893"/>
        <rFont val="Microsoft JhengHei Light"/>
        <family val="2"/>
        <charset val="136"/>
      </rPr>
      <t>***轉換公式</t>
    </r>
    <r>
      <rPr>
        <b/>
        <sz val="10"/>
        <color theme="1"/>
        <rFont val="Microsoft JhengHei Light"/>
        <family val="2"/>
        <charset val="136"/>
      </rPr>
      <t xml:space="preserve">
(以第三列 K3 為例)</t>
    </r>
    <r>
      <rPr>
        <sz val="10"/>
        <color theme="1"/>
        <rFont val="Microsoft JhengHei Light"/>
        <family val="2"/>
        <charset val="136"/>
      </rPr>
      <t xml:space="preserve">
</t>
    </r>
    <r>
      <rPr>
        <sz val="10"/>
        <color theme="2" tint="-0.499984740745262"/>
        <rFont val="Microsoft JhengHei Light"/>
        <family val="2"/>
        <charset val="136"/>
      </rPr>
      <t>=IF(COUNTIF(G3:G3, "*DMS*") &gt; 0,   (INT(MID(I3, 1, FIND("°", I3) - 1)) + INT(MID(I3, FIND("°", I3) + 1, FIND("'", I3) - FIND("°", I3) - 1)) / 60 + VALUE(SUBSTITUTE(MID(I3, FIND("'", I3) + 1, LEN(I3) - FIND("'", I3) - 1), "'", "")) / 3600), I3)</t>
    </r>
    <phoneticPr fontId="24" type="noConversion"/>
  </si>
  <si>
    <r>
      <t>必填欄位</t>
    </r>
    <r>
      <rPr>
        <sz val="12"/>
        <rFont val="Microsoft JhengHei Light"/>
        <family val="2"/>
        <charset val="136"/>
      </rPr>
      <t>:100字以內</t>
    </r>
    <phoneticPr fontId="16" type="noConversion"/>
  </si>
  <si>
    <r>
      <t>必填欄位</t>
    </r>
    <r>
      <rPr>
        <sz val="12"/>
        <rFont val="Microsoft JhengHei Light"/>
        <family val="2"/>
        <charset val="136"/>
      </rPr>
      <t>:50字以內</t>
    </r>
    <phoneticPr fontId="16" type="noConversion"/>
  </si>
  <si>
    <r>
      <rPr>
        <sz val="12"/>
        <color rgb="FFFF0000"/>
        <rFont val="Microsoft JhengHei Light"/>
        <family val="2"/>
        <charset val="136"/>
      </rPr>
      <t>必填欄位</t>
    </r>
    <r>
      <rPr>
        <sz val="12"/>
        <color rgb="FF000000"/>
        <rFont val="Microsoft JhengHei Light"/>
        <family val="2"/>
        <charset val="136"/>
      </rPr>
      <t>；200字以內</t>
    </r>
    <phoneticPr fontId="16" type="noConversion"/>
  </si>
  <si>
    <r>
      <rPr>
        <sz val="12"/>
        <color rgb="FFFF0000"/>
        <rFont val="Microsoft JhengHei Light"/>
        <family val="2"/>
        <charset val="136"/>
      </rPr>
      <t>必填欄位</t>
    </r>
    <r>
      <rPr>
        <sz val="12"/>
        <color rgb="FF000000"/>
        <rFont val="Microsoft JhengHei Light"/>
        <family val="2"/>
        <charset val="136"/>
      </rPr>
      <t>；200字以內</t>
    </r>
  </si>
  <si>
    <t>台東縣富山漁業資源保育區</t>
  </si>
  <si>
    <t>屏東縣車城漁業資源保育區</t>
  </si>
  <si>
    <t xml:space="preserve">St. A (22.1361, 120.6982) </t>
    <phoneticPr fontId="16" type="noConversion"/>
  </si>
  <si>
    <t>St. D (22.1146, 120.7118)</t>
    <phoneticPr fontId="16" type="noConversion"/>
  </si>
  <si>
    <t xml:space="preserve">St. A (22.8317, 121.1867) </t>
    <phoneticPr fontId="16" type="noConversion"/>
  </si>
  <si>
    <t xml:space="preserve">St. B (22.1371, 120.7030) </t>
    <phoneticPr fontId="16" type="noConversion"/>
  </si>
  <si>
    <t>St. E (22.0939, 120.7102)</t>
    <phoneticPr fontId="16" type="noConversion"/>
  </si>
  <si>
    <t xml:space="preserve">St. B (22.8318, 121.1916) </t>
    <phoneticPr fontId="16" type="noConversion"/>
  </si>
  <si>
    <t>St. C (22.1135, 120.7047)</t>
    <phoneticPr fontId="16" type="noConversion"/>
  </si>
  <si>
    <t>St. F (22.0955, 120.7167)</t>
    <phoneticPr fontId="16" type="noConversion"/>
  </si>
  <si>
    <t xml:space="preserve">St. C (22.8319, 121.1970) </t>
    <phoneticPr fontId="16" type="noConversion"/>
  </si>
  <si>
    <r>
      <t>km</t>
    </r>
    <r>
      <rPr>
        <vertAlign val="superscript"/>
        <sz val="12"/>
        <rFont val="Times New Roman"/>
        <family val="1"/>
      </rPr>
      <t>2</t>
    </r>
  </si>
  <si>
    <r>
      <rPr>
        <sz val="12"/>
        <color rgb="FF000000"/>
        <rFont val="標楷體"/>
        <family val="4"/>
        <charset val="136"/>
      </rPr>
      <t>顆粒性有機碳</t>
    </r>
    <r>
      <rPr>
        <sz val="12"/>
        <color rgb="FF000000"/>
        <rFont val="Times New Roman"/>
        <family val="1"/>
      </rPr>
      <t>(POC)</t>
    </r>
    <r>
      <rPr>
        <sz val="12"/>
        <color rgb="FF000000"/>
        <rFont val="標楷體"/>
        <family val="4"/>
        <charset val="136"/>
      </rPr>
      <t>碳庫</t>
    </r>
    <r>
      <rPr>
        <sz val="12"/>
        <color rgb="FF000000"/>
        <rFont val="Times New Roman"/>
        <family val="1"/>
      </rPr>
      <t>(Kg C)</t>
    </r>
  </si>
  <si>
    <r>
      <t>水生植物儲碳量</t>
    </r>
    <r>
      <rPr>
        <sz val="12"/>
        <color rgb="FF000000"/>
        <rFont val="Times New Roman"/>
        <family val="1"/>
      </rPr>
      <t>(Kg C)</t>
    </r>
  </si>
  <si>
    <r>
      <rPr>
        <sz val="12"/>
        <color rgb="FF000000"/>
        <rFont val="標楷體"/>
        <family val="4"/>
        <charset val="136"/>
      </rPr>
      <t>水體有機碳碳庫</t>
    </r>
    <r>
      <rPr>
        <sz val="12"/>
        <color rgb="FF000000"/>
        <rFont val="Times New Roman"/>
        <family val="1"/>
      </rPr>
      <t>(Kg C)</t>
    </r>
  </si>
  <si>
    <r>
      <rPr>
        <sz val="12"/>
        <color rgb="FF000000"/>
        <rFont val="標楷體"/>
        <family val="4"/>
        <charset val="136"/>
      </rPr>
      <t>水體無機碳碳庫</t>
    </r>
    <r>
      <rPr>
        <sz val="12"/>
        <color rgb="FF000000"/>
        <rFont val="Times New Roman"/>
        <family val="1"/>
      </rPr>
      <t>(Kg C)</t>
    </r>
  </si>
  <si>
    <t>屏東縣車城漁業資源保育區</t>
    <phoneticPr fontId="16" type="noConversion"/>
  </si>
  <si>
    <t>台東縣富山漁業資源保育區</t>
    <phoneticPr fontId="16" type="noConversion"/>
  </si>
  <si>
    <r>
      <t>排放係數(mg CO</t>
    </r>
    <r>
      <rPr>
        <vertAlign val="subscript"/>
        <sz val="12"/>
        <color theme="1"/>
        <rFont val="標楷體"/>
        <family val="4"/>
        <charset val="136"/>
      </rPr>
      <t>2</t>
    </r>
    <r>
      <rPr>
        <sz val="12"/>
        <color theme="1"/>
        <rFont val="標楷體"/>
        <family val="4"/>
        <charset val="136"/>
      </rPr>
      <t>-eg m</t>
    </r>
    <r>
      <rPr>
        <sz val="12"/>
        <color theme="1"/>
        <rFont val="MS Gothic"/>
        <family val="3"/>
        <charset val="128"/>
      </rPr>
      <t>⁻</t>
    </r>
    <r>
      <rPr>
        <sz val="12"/>
        <color theme="1"/>
        <rFont val="標楷體"/>
        <family val="4"/>
        <charset val="136"/>
      </rPr>
      <t>² hr</t>
    </r>
    <r>
      <rPr>
        <sz val="12"/>
        <color theme="1"/>
        <rFont val="MS Gothic"/>
        <family val="3"/>
        <charset val="128"/>
      </rPr>
      <t>⁻</t>
    </r>
    <r>
      <rPr>
        <sz val="12"/>
        <color theme="1"/>
        <rFont val="標楷體"/>
        <family val="4"/>
        <charset val="136"/>
      </rPr>
      <t>¹)</t>
    </r>
    <phoneticPr fontId="24" type="noConversion"/>
  </si>
  <si>
    <r>
      <t>排放係數</t>
    </r>
    <r>
      <rPr>
        <sz val="12"/>
        <rFont val="Times New Roman"/>
        <family val="1"/>
      </rPr>
      <t>(g CO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>-eg m⁻² d⁻¹)</t>
    </r>
    <phoneticPr fontId="24" type="noConversion"/>
  </si>
  <si>
    <r>
      <rPr>
        <sz val="12"/>
        <color rgb="FFC00000"/>
        <rFont val="標楷體"/>
        <family val="4"/>
        <charset val="136"/>
      </rPr>
      <t>底棲海藻淨生產力</t>
    </r>
    <r>
      <rPr>
        <sz val="12"/>
        <color rgb="FFC00000"/>
        <rFont val="Times New Roman"/>
        <family val="1"/>
      </rPr>
      <t>(PP</t>
    </r>
    <r>
      <rPr>
        <vertAlign val="subscript"/>
        <sz val="12"/>
        <color rgb="FFC00000"/>
        <rFont val="Times New Roman"/>
        <family val="1"/>
      </rPr>
      <t>benthos</t>
    </r>
    <r>
      <rPr>
        <sz val="12"/>
        <color rgb="FFC00000"/>
        <rFont val="Times New Roman"/>
        <family val="1"/>
      </rPr>
      <t>)</t>
    </r>
    <phoneticPr fontId="16" type="noConversion"/>
  </si>
  <si>
    <t>Picophyto_abundance</t>
    <phoneticPr fontId="16" type="noConversion"/>
  </si>
  <si>
    <t>Picophyto abundance</t>
    <phoneticPr fontId="16" type="noConversion"/>
  </si>
  <si>
    <t>Nanophyto_abundance</t>
    <phoneticPr fontId="16" type="noConversion"/>
  </si>
  <si>
    <t>Nanophyto abundance</t>
    <phoneticPr fontId="16" type="noConversion"/>
  </si>
  <si>
    <t>Microphyto_abundance</t>
    <phoneticPr fontId="16" type="noConversion"/>
  </si>
  <si>
    <t>Microphyto abundance</t>
    <phoneticPr fontId="16" type="noConversion"/>
  </si>
  <si>
    <r>
      <rPr>
        <sz val="12"/>
        <color rgb="FF000000"/>
        <rFont val="標楷體"/>
        <family val="4"/>
        <charset val="136"/>
      </rPr>
      <t>平均海藻生物量</t>
    </r>
    <r>
      <rPr>
        <sz val="12"/>
        <color rgb="FF000000"/>
        <rFont val="Times New Roman"/>
        <family val="1"/>
      </rPr>
      <t>(g m</t>
    </r>
    <r>
      <rPr>
        <vertAlign val="superscript"/>
        <sz val="12"/>
        <color rgb="FF000000"/>
        <rFont val="Times New Roman"/>
        <family val="1"/>
      </rPr>
      <t>-2</t>
    </r>
    <r>
      <rPr>
        <sz val="12"/>
        <color rgb="FF000000"/>
        <rFont val="Times New Roman"/>
        <family val="1"/>
      </rPr>
      <t>)</t>
    </r>
    <phoneticPr fontId="16" type="noConversion"/>
  </si>
  <si>
    <r>
      <rPr>
        <sz val="12"/>
        <color rgb="FF000000"/>
        <rFont val="標楷體"/>
        <family val="4"/>
        <charset val="136"/>
      </rPr>
      <t>總溶解性有機碳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Calibri"/>
        <family val="1"/>
        <charset val="161"/>
      </rPr>
      <t>μ</t>
    </r>
    <r>
      <rPr>
        <sz val="12"/>
        <color rgb="FF000000"/>
        <rFont val="Times New Roman"/>
        <family val="1"/>
      </rPr>
      <t>mol kg-1)</t>
    </r>
    <phoneticPr fontId="16" type="noConversion"/>
  </si>
  <si>
    <t>0~ 2000</t>
    <phoneticPr fontId="16" type="noConversion"/>
  </si>
  <si>
    <r>
      <rPr>
        <sz val="12"/>
        <color rgb="FF000000"/>
        <rFont val="標楷體"/>
        <family val="4"/>
        <charset val="136"/>
      </rPr>
      <t>底棲海洋植物呼吸率</t>
    </r>
    <r>
      <rPr>
        <sz val="12"/>
        <color rgb="FF000000"/>
        <rFont val="Times New Roman"/>
        <family val="1"/>
      </rPr>
      <t>(mgC gDW</t>
    </r>
    <r>
      <rPr>
        <vertAlign val="superscript"/>
        <sz val="12"/>
        <color rgb="FF000000"/>
        <rFont val="Times New Roman"/>
        <family val="1"/>
      </rPr>
      <t>-1</t>
    </r>
    <r>
      <rPr>
        <sz val="12"/>
        <color rgb="FF000000"/>
        <rFont val="Times New Roman"/>
        <family val="1"/>
      </rPr>
      <t xml:space="preserve"> d</t>
    </r>
    <r>
      <rPr>
        <vertAlign val="superscript"/>
        <sz val="12"/>
        <color rgb="FF000000"/>
        <rFont val="Times New Roman"/>
        <family val="1"/>
      </rPr>
      <t>-1</t>
    </r>
    <r>
      <rPr>
        <sz val="12"/>
        <color rgb="FF000000"/>
        <rFont val="Times New Roman"/>
        <family val="1"/>
      </rPr>
      <t>)</t>
    </r>
    <phoneticPr fontId="16" type="noConversion"/>
  </si>
  <si>
    <r>
      <t>浮游植物儲碳量(</t>
    </r>
    <r>
      <rPr>
        <sz val="12"/>
        <color theme="1"/>
        <rFont val="Times New Roman"/>
        <family val="1"/>
      </rPr>
      <t>*10</t>
    </r>
    <r>
      <rPr>
        <vertAlign val="superscript"/>
        <sz val="12"/>
        <color theme="1"/>
        <rFont val="Times New Roman"/>
        <family val="1"/>
      </rPr>
      <t>5</t>
    </r>
    <r>
      <rPr>
        <sz val="12"/>
        <color theme="1"/>
        <rFont val="Times New Roman"/>
        <family val="1"/>
      </rPr>
      <t xml:space="preserve"> g C</t>
    </r>
    <r>
      <rPr>
        <sz val="12"/>
        <color theme="1"/>
        <rFont val="標楷體"/>
        <family val="4"/>
        <charset val="136"/>
      </rPr>
      <t>)</t>
    </r>
    <phoneticPr fontId="16" type="noConversion"/>
  </si>
  <si>
    <r>
      <t>底棲藻類儲碳量(</t>
    </r>
    <r>
      <rPr>
        <sz val="12"/>
        <color rgb="FF000000"/>
        <rFont val="Times New Roman"/>
        <family val="1"/>
      </rPr>
      <t>*10</t>
    </r>
    <r>
      <rPr>
        <vertAlign val="superscript"/>
        <sz val="12"/>
        <color rgb="FF000000"/>
        <rFont val="Times New Roman"/>
        <family val="1"/>
      </rPr>
      <t>5</t>
    </r>
    <r>
      <rPr>
        <sz val="12"/>
        <color rgb="FF000000"/>
        <rFont val="Times New Roman"/>
        <family val="1"/>
      </rPr>
      <t xml:space="preserve"> g C)</t>
    </r>
    <phoneticPr fontId="16" type="noConversion"/>
  </si>
  <si>
    <t>Carbon_stg_p_benthic</t>
    <phoneticPr fontId="16" type="noConversion"/>
  </si>
  <si>
    <r>
      <t>微生物儲碳量</t>
    </r>
    <r>
      <rPr>
        <sz val="12"/>
        <color rgb="FF000000"/>
        <rFont val="Times New Roman"/>
        <family val="1"/>
      </rPr>
      <t>(*10</t>
    </r>
    <r>
      <rPr>
        <vertAlign val="superscript"/>
        <sz val="12"/>
        <color rgb="FF000000"/>
        <rFont val="Times New Roman"/>
        <family val="1"/>
      </rPr>
      <t>5</t>
    </r>
    <r>
      <rPr>
        <sz val="12"/>
        <color rgb="FF000000"/>
        <rFont val="Times New Roman"/>
        <family val="1"/>
      </rPr>
      <t xml:space="preserve"> g C)</t>
    </r>
    <phoneticPr fontId="16" type="noConversion"/>
  </si>
  <si>
    <r>
      <t>顆粒性有機碳(</t>
    </r>
    <r>
      <rPr>
        <sz val="12"/>
        <color rgb="FF000000"/>
        <rFont val="Times New Roman"/>
        <family val="1"/>
      </rPr>
      <t>POC</t>
    </r>
    <r>
      <rPr>
        <sz val="12"/>
        <color rgb="FF000000"/>
        <rFont val="標楷體"/>
        <family val="4"/>
        <charset val="136"/>
      </rPr>
      <t>)碳庫(</t>
    </r>
    <r>
      <rPr>
        <sz val="12"/>
        <color rgb="FF000000"/>
        <rFont val="Times New Roman"/>
        <family val="1"/>
      </rPr>
      <t>*10</t>
    </r>
    <r>
      <rPr>
        <vertAlign val="superscript"/>
        <sz val="12"/>
        <color rgb="FF000000"/>
        <rFont val="Times New Roman"/>
        <family val="1"/>
      </rPr>
      <t>6</t>
    </r>
    <r>
      <rPr>
        <sz val="12"/>
        <color rgb="FF000000"/>
        <rFont val="Times New Roman"/>
        <family val="1"/>
      </rPr>
      <t xml:space="preserve"> g C</t>
    </r>
    <r>
      <rPr>
        <sz val="12"/>
        <color rgb="FF000000"/>
        <rFont val="標楷體"/>
        <family val="4"/>
        <charset val="136"/>
      </rPr>
      <t>)</t>
    </r>
    <phoneticPr fontId="16" type="noConversion"/>
  </si>
  <si>
    <r>
      <t>溶解性有機碳</t>
    </r>
    <r>
      <rPr>
        <sz val="12"/>
        <color rgb="FF000000"/>
        <rFont val="Times New Roman"/>
        <family val="1"/>
      </rPr>
      <t>(DOC)</t>
    </r>
    <r>
      <rPr>
        <sz val="12"/>
        <color rgb="FF000000"/>
        <rFont val="標楷體"/>
        <family val="4"/>
        <charset val="136"/>
      </rPr>
      <t>碳庫</t>
    </r>
    <r>
      <rPr>
        <sz val="12"/>
        <color rgb="FF000000"/>
        <rFont val="Times New Roman"/>
        <family val="1"/>
      </rPr>
      <t>(*10</t>
    </r>
    <r>
      <rPr>
        <vertAlign val="superscript"/>
        <sz val="12"/>
        <color rgb="FF000000"/>
        <rFont val="Times New Roman"/>
        <family val="1"/>
      </rPr>
      <t>6</t>
    </r>
    <r>
      <rPr>
        <sz val="12"/>
        <color rgb="FF000000"/>
        <rFont val="Times New Roman"/>
        <family val="1"/>
      </rPr>
      <t xml:space="preserve"> g C)</t>
    </r>
    <r>
      <rPr>
        <sz val="12"/>
        <color rgb="FF000000"/>
        <rFont val="標楷體"/>
        <family val="4"/>
        <charset val="136"/>
      </rPr>
      <t xml:space="preserve"> </t>
    </r>
    <phoneticPr fontId="16" type="noConversion"/>
  </si>
  <si>
    <r>
      <rPr>
        <sz val="12"/>
        <color rgb="FF000000"/>
        <rFont val="標楷體"/>
        <family val="4"/>
        <charset val="136"/>
      </rPr>
      <t>溶解性無機碳</t>
    </r>
    <r>
      <rPr>
        <sz val="12"/>
        <color rgb="FF000000"/>
        <rFont val="Times New Roman"/>
        <family val="1"/>
      </rPr>
      <t>(DIC)</t>
    </r>
    <r>
      <rPr>
        <sz val="12"/>
        <color rgb="FF000000"/>
        <rFont val="標楷體"/>
        <family val="4"/>
        <charset val="136"/>
      </rPr>
      <t>碳庫</t>
    </r>
    <r>
      <rPr>
        <sz val="12"/>
        <color rgb="FF000000"/>
        <rFont val="Times New Roman"/>
        <family val="1"/>
      </rPr>
      <t>(*10</t>
    </r>
    <r>
      <rPr>
        <vertAlign val="superscript"/>
        <sz val="12"/>
        <color rgb="FF000000"/>
        <rFont val="Times New Roman"/>
        <family val="1"/>
      </rPr>
      <t>6</t>
    </r>
    <r>
      <rPr>
        <sz val="12"/>
        <color rgb="FF000000"/>
        <rFont val="Times New Roman"/>
        <family val="1"/>
      </rPr>
      <t xml:space="preserve"> g C)</t>
    </r>
    <phoneticPr fontId="16" type="noConversion"/>
  </si>
  <si>
    <r>
      <rPr>
        <sz val="12"/>
        <color rgb="FF000000"/>
        <rFont val="標楷體"/>
        <family val="4"/>
        <charset val="136"/>
      </rPr>
      <t>溫室氣體通量</t>
    </r>
    <r>
      <rPr>
        <sz val="12"/>
        <color rgb="FF000000"/>
        <rFont val="Times New Roman"/>
        <family val="1"/>
      </rPr>
      <t>(mgCO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 xml:space="preserve"> m⁻² h⁻¹)</t>
    </r>
    <phoneticPr fontId="16" type="noConversion"/>
  </si>
  <si>
    <r>
      <rPr>
        <sz val="12"/>
        <color rgb="FF000000"/>
        <rFont val="標楷體"/>
        <family val="4"/>
        <charset val="136"/>
      </rPr>
      <t>碳酸鈣逆幫浦</t>
    </r>
    <r>
      <rPr>
        <sz val="12"/>
        <color rgb="FF000000"/>
        <rFont val="Times New Roman"/>
        <family val="1"/>
      </rPr>
      <t>(mgCO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 xml:space="preserve"> m⁻² h⁻¹)</t>
    </r>
    <phoneticPr fontId="16" type="noConversion"/>
  </si>
  <si>
    <r>
      <rPr>
        <sz val="12"/>
        <color rgb="FF000000"/>
        <rFont val="標楷體"/>
        <family val="4"/>
        <charset val="136"/>
      </rPr>
      <t>生物幫浦</t>
    </r>
    <r>
      <rPr>
        <sz val="12"/>
        <color rgb="FF000000"/>
        <rFont val="Times New Roman"/>
        <family val="1"/>
      </rPr>
      <t>(mgCO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 xml:space="preserve"> m⁻² d⁻¹)</t>
    </r>
    <phoneticPr fontId="16" type="noConversion"/>
  </si>
  <si>
    <r>
      <rPr>
        <sz val="12"/>
        <color rgb="FF000000"/>
        <rFont val="標楷體"/>
        <family val="4"/>
        <charset val="136"/>
      </rPr>
      <t>微生物幫浦</t>
    </r>
    <r>
      <rPr>
        <sz val="12"/>
        <color rgb="FF000000"/>
        <rFont val="Times New Roman"/>
        <family val="1"/>
      </rPr>
      <t>(mgCO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 xml:space="preserve"> m</t>
    </r>
    <r>
      <rPr>
        <vertAlign val="superscript"/>
        <sz val="12"/>
        <color rgb="FF000000"/>
        <rFont val="Times New Roman"/>
        <family val="1"/>
      </rPr>
      <t>-2</t>
    </r>
    <r>
      <rPr>
        <sz val="12"/>
        <color rgb="FF000000"/>
        <rFont val="Times New Roman"/>
        <family val="1"/>
      </rPr>
      <t xml:space="preserve"> d</t>
    </r>
    <r>
      <rPr>
        <vertAlign val="superscript"/>
        <sz val="12"/>
        <color rgb="FF000000"/>
        <rFont val="Times New Roman"/>
        <family val="1"/>
      </rPr>
      <t>-1</t>
    </r>
    <r>
      <rPr>
        <sz val="12"/>
        <color rgb="FF000000"/>
        <rFont val="Times New Roman"/>
        <family val="1"/>
      </rPr>
      <t>)</t>
    </r>
    <phoneticPr fontId="16" type="noConversion"/>
  </si>
  <si>
    <r>
      <rPr>
        <sz val="12"/>
        <color rgb="FF375623"/>
        <rFont val="標楷體"/>
        <family val="4"/>
        <charset val="136"/>
      </rPr>
      <t>二氧化碳</t>
    </r>
    <r>
      <rPr>
        <sz val="12"/>
        <color rgb="FF375623"/>
        <rFont val="Times New Roman"/>
        <family val="1"/>
      </rPr>
      <t xml:space="preserve"> (μatm)</t>
    </r>
    <phoneticPr fontId="16" type="noConversion"/>
  </si>
  <si>
    <r>
      <rPr>
        <sz val="12"/>
        <color rgb="FF0070C0"/>
        <rFont val="標楷體"/>
        <family val="4"/>
        <charset val="136"/>
      </rPr>
      <t>平均海藻生物量</t>
    </r>
    <r>
      <rPr>
        <sz val="12"/>
        <color rgb="FF0070C0"/>
        <rFont val="Times New Roman"/>
        <family val="1"/>
      </rPr>
      <t>(g m</t>
    </r>
    <r>
      <rPr>
        <vertAlign val="superscript"/>
        <sz val="12"/>
        <color rgb="FF0070C0"/>
        <rFont val="Times New Roman"/>
        <family val="1"/>
      </rPr>
      <t>-2</t>
    </r>
    <r>
      <rPr>
        <sz val="12"/>
        <color rgb="FF0070C0"/>
        <rFont val="Times New Roman"/>
        <family val="1"/>
      </rPr>
      <t>)</t>
    </r>
  </si>
  <si>
    <r>
      <rPr>
        <sz val="12"/>
        <color rgb="FF0070C0"/>
        <rFont val="標楷體"/>
        <family val="4"/>
        <charset val="136"/>
      </rPr>
      <t>總溶解性有機碳</t>
    </r>
    <r>
      <rPr>
        <sz val="12"/>
        <color rgb="FF0070C0"/>
        <rFont val="Times New Roman"/>
        <family val="1"/>
      </rPr>
      <t>(mg m</t>
    </r>
    <r>
      <rPr>
        <vertAlign val="superscript"/>
        <sz val="12"/>
        <color rgb="FF0070C0"/>
        <rFont val="Times New Roman"/>
        <family val="1"/>
      </rPr>
      <t>-3</t>
    </r>
    <r>
      <rPr>
        <sz val="12"/>
        <color rgb="FF0070C0"/>
        <rFont val="Times New Roman"/>
        <family val="1"/>
      </rPr>
      <t>)</t>
    </r>
    <phoneticPr fontId="16" type="noConversion"/>
  </si>
  <si>
    <t>Ttl_dis_org_carbon</t>
    <phoneticPr fontId="16" type="noConversion"/>
  </si>
  <si>
    <r>
      <rPr>
        <sz val="12"/>
        <color rgb="FF0070C0"/>
        <rFont val="標楷體"/>
        <family val="4"/>
        <charset val="136"/>
      </rPr>
      <t>總溶解性無機碳</t>
    </r>
    <r>
      <rPr>
        <sz val="12"/>
        <color rgb="FF0070C0"/>
        <rFont val="Times New Roman"/>
        <family val="1"/>
      </rPr>
      <t>(</t>
    </r>
    <r>
      <rPr>
        <sz val="12"/>
        <color rgb="FF0070C0"/>
        <rFont val="Calibri"/>
        <family val="1"/>
        <charset val="161"/>
      </rPr>
      <t>μ</t>
    </r>
    <r>
      <rPr>
        <sz val="12"/>
        <color rgb="FF0070C0"/>
        <rFont val="Times New Roman"/>
        <family val="1"/>
      </rPr>
      <t>mol kg</t>
    </r>
    <r>
      <rPr>
        <vertAlign val="superscript"/>
        <sz val="12"/>
        <color rgb="FF0070C0"/>
        <rFont val="Times New Roman"/>
        <family val="1"/>
      </rPr>
      <t>-1</t>
    </r>
    <r>
      <rPr>
        <sz val="12"/>
        <color rgb="FF0070C0"/>
        <rFont val="Times New Roman"/>
        <family val="1"/>
      </rPr>
      <t>)</t>
    </r>
    <phoneticPr fontId="16" type="noConversion"/>
  </si>
  <si>
    <t>Ttl_dis_inorg_carbon</t>
    <phoneticPr fontId="16" type="noConversion"/>
  </si>
  <si>
    <r>
      <rPr>
        <sz val="12"/>
        <color theme="1"/>
        <rFont val="標楷體"/>
        <family val="4"/>
        <charset val="136"/>
      </rPr>
      <t>生物幫浦</t>
    </r>
    <r>
      <rPr>
        <sz val="12"/>
        <color theme="1"/>
        <rFont val="Times New Roman"/>
        <family val="1"/>
      </rPr>
      <t>(mgCO</t>
    </r>
    <r>
      <rPr>
        <vertAlign val="subscript"/>
        <sz val="12"/>
        <color theme="1"/>
        <rFont val="Times New Roman"/>
        <family val="1"/>
      </rPr>
      <t xml:space="preserve">2 </t>
    </r>
    <r>
      <rPr>
        <sz val="12"/>
        <color theme="1"/>
        <rFont val="Times New Roman"/>
        <family val="1"/>
      </rPr>
      <t>m</t>
    </r>
    <r>
      <rPr>
        <vertAlign val="superscript"/>
        <sz val="12"/>
        <color theme="1"/>
        <rFont val="Times New Roman"/>
        <family val="1"/>
      </rPr>
      <t>-2</t>
    </r>
    <r>
      <rPr>
        <sz val="12"/>
        <color theme="1"/>
        <rFont val="Times New Roman"/>
        <family val="1"/>
      </rPr>
      <t xml:space="preserve"> d</t>
    </r>
    <r>
      <rPr>
        <vertAlign val="superscript"/>
        <sz val="12"/>
        <color theme="1"/>
        <rFont val="Times New Roman"/>
        <family val="1"/>
      </rPr>
      <t>-1</t>
    </r>
    <r>
      <rPr>
        <sz val="12"/>
        <color theme="1"/>
        <rFont val="Times New Roman"/>
        <family val="1"/>
      </rPr>
      <t>)</t>
    </r>
    <phoneticPr fontId="16" type="noConversion"/>
  </si>
  <si>
    <r>
      <rPr>
        <sz val="12"/>
        <color theme="1"/>
        <rFont val="標楷體"/>
        <family val="4"/>
        <charset val="136"/>
      </rPr>
      <t>微生物幫浦</t>
    </r>
    <r>
      <rPr>
        <sz val="12"/>
        <color theme="1"/>
        <rFont val="Times New Roman"/>
        <family val="1"/>
      </rPr>
      <t>(mgCO</t>
    </r>
    <r>
      <rPr>
        <vertAlign val="subscript"/>
        <sz val="12"/>
        <color theme="1"/>
        <rFont val="Times New Roman"/>
        <family val="1"/>
      </rPr>
      <t xml:space="preserve">2 </t>
    </r>
    <r>
      <rPr>
        <sz val="12"/>
        <color theme="1"/>
        <rFont val="Times New Roman"/>
        <family val="1"/>
      </rPr>
      <t>m</t>
    </r>
    <r>
      <rPr>
        <vertAlign val="superscript"/>
        <sz val="12"/>
        <color theme="1"/>
        <rFont val="Times New Roman"/>
        <family val="1"/>
      </rPr>
      <t>-2</t>
    </r>
    <r>
      <rPr>
        <sz val="12"/>
        <color theme="1"/>
        <rFont val="Times New Roman"/>
        <family val="1"/>
      </rPr>
      <t xml:space="preserve"> d</t>
    </r>
    <r>
      <rPr>
        <vertAlign val="superscript"/>
        <sz val="12"/>
        <color theme="1"/>
        <rFont val="Times New Roman"/>
        <family val="1"/>
      </rPr>
      <t>-1</t>
    </r>
    <r>
      <rPr>
        <sz val="12"/>
        <color theme="1"/>
        <rFont val="Times New Roman"/>
        <family val="1"/>
      </rPr>
      <t>)</t>
    </r>
  </si>
  <si>
    <r>
      <rPr>
        <sz val="12"/>
        <color rgb="FF000000"/>
        <rFont val="標楷體"/>
        <family val="4"/>
        <charset val="136"/>
      </rPr>
      <t>底棲生物幫浦</t>
    </r>
    <r>
      <rPr>
        <sz val="12"/>
        <color rgb="FF000000"/>
        <rFont val="Times New Roman"/>
        <family val="1"/>
      </rPr>
      <t>(mgCO</t>
    </r>
    <r>
      <rPr>
        <vertAlign val="subscript"/>
        <sz val="12"/>
        <color rgb="FF000000"/>
        <rFont val="Times New Roman"/>
        <family val="1"/>
      </rPr>
      <t xml:space="preserve">2 </t>
    </r>
    <r>
      <rPr>
        <sz val="12"/>
        <color rgb="FF000000"/>
        <rFont val="Times New Roman"/>
        <family val="1"/>
      </rPr>
      <t>m</t>
    </r>
    <r>
      <rPr>
        <vertAlign val="superscript"/>
        <sz val="12"/>
        <color rgb="FF000000"/>
        <rFont val="Times New Roman"/>
        <family val="1"/>
      </rPr>
      <t>-2</t>
    </r>
    <r>
      <rPr>
        <sz val="12"/>
        <color rgb="FF000000"/>
        <rFont val="Times New Roman"/>
        <family val="1"/>
      </rPr>
      <t xml:space="preserve"> d</t>
    </r>
    <r>
      <rPr>
        <vertAlign val="superscript"/>
        <sz val="12"/>
        <color rgb="FF000000"/>
        <rFont val="Times New Roman"/>
        <family val="1"/>
      </rPr>
      <t>-1</t>
    </r>
    <r>
      <rPr>
        <sz val="12"/>
        <color rgb="FF000000"/>
        <rFont val="Times New Roman"/>
        <family val="1"/>
      </rPr>
      <t>)</t>
    </r>
    <phoneticPr fontId="16" type="noConversion"/>
  </si>
  <si>
    <t>Pp_benthic</t>
    <phoneticPr fontId="16" type="noConversion"/>
  </si>
  <si>
    <t>微生物+顆粒性有機碳+溶解性有機碳</t>
    <phoneticPr fontId="16" type="noConversion"/>
  </si>
  <si>
    <t>浮游植物+底棲藻類+微生物+顆粒性有機碳+溶解性有機碳+溶解性無機碳</t>
    <phoneticPr fontId="16" type="noConversion"/>
  </si>
  <si>
    <t>溫室氣體通量+碳酸鈣逆幫浦+生物幫浦+微生物幫浦</t>
    <phoneticPr fontId="16" type="noConversion"/>
  </si>
  <si>
    <r>
      <t>排放係數(mg CO</t>
    </r>
    <r>
      <rPr>
        <vertAlign val="subscript"/>
        <sz val="12"/>
        <rFont val="標楷體"/>
        <family val="4"/>
        <charset val="136"/>
      </rPr>
      <t>2</t>
    </r>
    <r>
      <rPr>
        <sz val="12"/>
        <rFont val="標楷體"/>
        <family val="4"/>
        <charset val="136"/>
      </rPr>
      <t>-eg m</t>
    </r>
    <r>
      <rPr>
        <sz val="12"/>
        <rFont val="MS Gothic"/>
        <family val="3"/>
        <charset val="128"/>
      </rPr>
      <t>⁻</t>
    </r>
    <r>
      <rPr>
        <sz val="12"/>
        <rFont val="標楷體"/>
        <family val="4"/>
        <charset val="136"/>
      </rPr>
      <t>² hr</t>
    </r>
    <r>
      <rPr>
        <sz val="12"/>
        <rFont val="MS Gothic"/>
        <family val="3"/>
        <charset val="128"/>
      </rPr>
      <t>⁻</t>
    </r>
    <r>
      <rPr>
        <sz val="12"/>
        <rFont val="標楷體"/>
        <family val="4"/>
        <charset val="136"/>
      </rPr>
      <t>¹)</t>
    </r>
    <phoneticPr fontId="24" type="noConversion"/>
  </si>
  <si>
    <t>保育區年碳匯量=-(排放係數/100/44*12*24*365)</t>
    <phoneticPr fontId="16" type="noConversion"/>
  </si>
  <si>
    <t>Total Carbon Sink</t>
    <phoneticPr fontId="16" type="noConversion"/>
  </si>
  <si>
    <t>Total_bc</t>
    <phoneticPr fontId="16" type="noConversion"/>
  </si>
  <si>
    <t>Total_carbon_sink</t>
    <phoneticPr fontId="16" type="noConversion"/>
  </si>
  <si>
    <r>
      <rPr>
        <sz val="12"/>
        <color rgb="FF000000"/>
        <rFont val="標楷體"/>
        <family val="4"/>
        <charset val="136"/>
      </rPr>
      <t>水體無機碳碳庫</t>
    </r>
    <r>
      <rPr>
        <sz val="12"/>
        <color rgb="FF000000"/>
        <rFont val="Times New Roman"/>
        <family val="1"/>
      </rPr>
      <t>(Kg C)</t>
    </r>
    <phoneticPr fontId="16" type="noConversion"/>
  </si>
  <si>
    <r>
      <t>單位面積碳儲量</t>
    </r>
    <r>
      <rPr>
        <sz val="12"/>
        <rFont val="Times New Roman"/>
        <family val="1"/>
      </rPr>
      <t>(Kg C ha</t>
    </r>
    <r>
      <rPr>
        <vertAlign val="superscript"/>
        <sz val="12"/>
        <rFont val="Times New Roman"/>
        <family val="1"/>
      </rPr>
      <t>-1</t>
    </r>
    <r>
      <rPr>
        <sz val="12"/>
        <rFont val="Times New Roman"/>
        <family val="1"/>
      </rPr>
      <t>)</t>
    </r>
    <phoneticPr fontId="16" type="noConversion"/>
  </si>
  <si>
    <r>
      <rPr>
        <sz val="12"/>
        <color rgb="FF000000"/>
        <rFont val="標楷體"/>
        <family val="4"/>
        <charset val="136"/>
      </rPr>
      <t>保育區總碳儲量</t>
    </r>
    <r>
      <rPr>
        <sz val="12"/>
        <color rgb="FF000000"/>
        <rFont val="Times New Roman"/>
        <family val="1"/>
      </rPr>
      <t>(kg C)</t>
    </r>
    <phoneticPr fontId="16" type="noConversion"/>
  </si>
  <si>
    <r>
      <rPr>
        <sz val="12"/>
        <rFont val="標楷體"/>
        <family val="4"/>
        <charset val="136"/>
      </rPr>
      <t>保育區年碳匯量</t>
    </r>
    <r>
      <rPr>
        <sz val="12"/>
        <rFont val="Times New Roman"/>
        <family val="1"/>
      </rPr>
      <t>(kg C ha</t>
    </r>
    <r>
      <rPr>
        <vertAlign val="superscript"/>
        <sz val="12"/>
        <rFont val="標楷體"/>
        <family val="4"/>
        <charset val="136"/>
      </rPr>
      <t>-1</t>
    </r>
    <r>
      <rPr>
        <sz val="12"/>
        <rFont val="標楷體"/>
        <family val="4"/>
        <charset val="136"/>
      </rPr>
      <t xml:space="preserve"> yr</t>
    </r>
    <r>
      <rPr>
        <vertAlign val="superscript"/>
        <sz val="12"/>
        <rFont val="標楷體"/>
        <family val="4"/>
        <charset val="136"/>
      </rPr>
      <t>-1</t>
    </r>
    <r>
      <rPr>
        <sz val="12"/>
        <rFont val="標楷體"/>
        <family val="4"/>
        <charset val="136"/>
      </rPr>
      <t>)</t>
    </r>
    <phoneticPr fontId="16" type="noConversion"/>
  </si>
  <si>
    <t>Ben_mrn_plnt_abundance</t>
    <phoneticPr fontId="16" type="noConversion"/>
  </si>
  <si>
    <t>Ben_mrn_plnt_abundance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</si>
</sst>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76" formatCode="0.000&quot; &quot;"/>
    <numFmt numFmtId="177" formatCode="0&quot; &quot;;[Red]&quot;(&quot;0&quot;)&quot;"/>
    <numFmt numFmtId="178" formatCode="0.00&quot; &quot;;[Red]&quot;(&quot;0.00&quot;)&quot;"/>
    <numFmt numFmtId="179" formatCode="0.00&quot; &quot;;&quot;(&quot;0.00&quot;)&quot;"/>
    <numFmt numFmtId="180" formatCode="0.0&quot; &quot;;[Red]&quot;(&quot;0.0&quot;)&quot;"/>
    <numFmt numFmtId="181" formatCode="0.00&quot; &quot;"/>
    <numFmt numFmtId="182" formatCode="0.000&quot; &quot;;[Red]&quot;(&quot;0.000&quot;)&quot;"/>
    <numFmt numFmtId="183" formatCode="#,##0&quot; &quot;;[Red]&quot;(&quot;#,##0&quot;)&quot;"/>
    <numFmt numFmtId="184" formatCode="0.0000&quot; &quot;;[Red]&quot;(&quot;0.0000&quot;)&quot;"/>
    <numFmt numFmtId="185" formatCode="0.0&quot; &quot;"/>
    <numFmt numFmtId="186" formatCode="0.0&quot; &quot;;&quot;(&quot;0.0&quot;)&quot;"/>
    <numFmt numFmtId="187" formatCode="0.0"/>
    <numFmt numFmtId="188" formatCode="0.0000"/>
    <numFmt numFmtId="189" formatCode="0&quot; &quot;"/>
    <numFmt numFmtId="190" formatCode="0.00_);\(0.00\)"/>
    <numFmt numFmtId="191" formatCode="0.000000"/>
    <numFmt numFmtId="192" formatCode="0.000"/>
    <numFmt numFmtId="193" formatCode="0.00_ "/>
    <numFmt numFmtId="194" formatCode="0_ "/>
    <numFmt numFmtId="195" formatCode="0_);\(0\)"/>
  </numFmts>
  <fonts count="70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12"/>
      <color rgb="FFFF0000"/>
      <name val="Times New Roman"/>
      <family val="1"/>
    </font>
    <font>
      <sz val="12"/>
      <color rgb="FFFF0000"/>
      <name val="標楷體"/>
      <family val="4"/>
      <charset val="136"/>
    </font>
    <font>
      <sz val="12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sz val="12"/>
      <color rgb="FF0070C0"/>
      <name val="Times New Roman"/>
      <family val="1"/>
    </font>
    <font>
      <sz val="12"/>
      <color rgb="FF0070C0"/>
      <name val="標楷體"/>
      <family val="4"/>
      <charset val="136"/>
    </font>
    <font>
      <vertAlign val="superscript"/>
      <sz val="12"/>
      <color rgb="FF0070C0"/>
      <name val="Times New Roman"/>
      <family val="1"/>
    </font>
    <font>
      <sz val="12"/>
      <color rgb="FF375623"/>
      <name val="Times New Roman"/>
      <family val="1"/>
    </font>
    <font>
      <sz val="12"/>
      <color rgb="FF375623"/>
      <name val="標楷體"/>
      <family val="4"/>
      <charset val="136"/>
    </font>
    <font>
      <sz val="12"/>
      <color rgb="FFC00000"/>
      <name val="Times New Roman"/>
      <family val="1"/>
    </font>
    <font>
      <sz val="12"/>
      <color rgb="FFC00000"/>
      <name val="標楷體"/>
      <family val="4"/>
      <charset val="136"/>
    </font>
    <font>
      <vertAlign val="superscript"/>
      <sz val="12"/>
      <color rgb="FFC00000"/>
      <name val="Times New Roman"/>
      <family val="1"/>
    </font>
    <font>
      <vertAlign val="subscript"/>
      <sz val="12"/>
      <color rgb="FF000000"/>
      <name val="Times New Roman"/>
      <family val="1"/>
    </font>
    <font>
      <sz val="9"/>
      <name val="新細明體"/>
      <family val="1"/>
      <charset val="136"/>
    </font>
    <font>
      <vertAlign val="subscript"/>
      <sz val="12"/>
      <color rgb="FFC00000"/>
      <name val="Times New Roman"/>
      <family val="1"/>
    </font>
    <font>
      <b/>
      <sz val="12"/>
      <color rgb="FFFF0000"/>
      <name val="Times New Roman"/>
      <family val="1"/>
    </font>
    <font>
      <sz val="12"/>
      <color rgb="FF00206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000000"/>
      <name val="標楷體"/>
      <family val="4"/>
      <charset val="136"/>
    </font>
    <font>
      <sz val="12"/>
      <color rgb="FF000000"/>
      <name val="細明體"/>
      <family val="3"/>
      <charset val="136"/>
    </font>
    <font>
      <sz val="12"/>
      <color rgb="FFC00000"/>
      <name val="細明體"/>
      <family val="3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4"/>
      <charset val="136"/>
    </font>
    <font>
      <sz val="12"/>
      <color rgb="FF000000"/>
      <name val="微軟正黑體"/>
      <family val="4"/>
      <charset val="136"/>
    </font>
    <font>
      <sz val="12"/>
      <color rgb="FF000000"/>
      <name val="Times New Roman"/>
      <family val="4"/>
    </font>
    <font>
      <vertAlign val="superscript"/>
      <sz val="12"/>
      <name val="Times New Roman"/>
      <family val="1"/>
    </font>
    <font>
      <b/>
      <sz val="12"/>
      <color rgb="FF000000"/>
      <name val="細明體"/>
      <family val="3"/>
      <charset val="136"/>
    </font>
    <font>
      <b/>
      <vertAlign val="superscript"/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name val="新細明體"/>
      <family val="1"/>
      <charset val="136"/>
    </font>
    <font>
      <sz val="12"/>
      <name val="標楷體"/>
      <family val="4"/>
      <charset val="136"/>
    </font>
    <font>
      <vertAlign val="subscript"/>
      <sz val="12"/>
      <name val="Times New Roman"/>
      <family val="1"/>
    </font>
    <font>
      <sz val="12"/>
      <color theme="1"/>
      <name val="標楷體"/>
      <family val="4"/>
      <charset val="136"/>
    </font>
    <font>
      <vertAlign val="superscript"/>
      <sz val="12"/>
      <color theme="1"/>
      <name val="Times New Roman"/>
      <family val="1"/>
    </font>
    <font>
      <sz val="12"/>
      <color rgb="FFC00000"/>
      <name val="Times New Roman"/>
      <family val="4"/>
      <charset val="136"/>
    </font>
    <font>
      <b/>
      <sz val="12"/>
      <name val="標楷體"/>
      <family val="4"/>
      <charset val="136"/>
    </font>
    <font>
      <sz val="12"/>
      <name val="Times New Roman"/>
      <family val="4"/>
      <charset val="136"/>
    </font>
    <font>
      <vertAlign val="subscript"/>
      <sz val="12"/>
      <name val="標楷體"/>
      <family val="4"/>
      <charset val="136"/>
    </font>
    <font>
      <vertAlign val="superscript"/>
      <sz val="12"/>
      <name val="標楷體"/>
      <family val="4"/>
      <charset val="136"/>
    </font>
    <font>
      <vertAlign val="subscript"/>
      <sz val="12"/>
      <color theme="1"/>
      <name val="標楷體"/>
      <family val="4"/>
      <charset val="136"/>
    </font>
    <font>
      <vertAlign val="superscript"/>
      <sz val="12"/>
      <color theme="1"/>
      <name val="標楷體"/>
      <family val="4"/>
      <charset val="136"/>
    </font>
    <font>
      <sz val="12"/>
      <color rgb="FF000000"/>
      <name val="Microsoft JhengHei Light"/>
      <family val="2"/>
      <charset val="136"/>
    </font>
    <font>
      <sz val="12"/>
      <color rgb="FFFF0000"/>
      <name val="Microsoft JhengHei Light"/>
      <family val="2"/>
      <charset val="136"/>
    </font>
    <font>
      <sz val="12"/>
      <color theme="1"/>
      <name val="Microsoft JhengHei Light"/>
      <family val="2"/>
      <charset val="136"/>
    </font>
    <font>
      <sz val="12"/>
      <name val="Microsoft JhengHei Light"/>
      <family val="2"/>
      <charset val="136"/>
    </font>
    <font>
      <sz val="10"/>
      <color theme="1"/>
      <name val="Microsoft JhengHei Light"/>
      <family val="2"/>
      <charset val="136"/>
    </font>
    <font>
      <sz val="10"/>
      <color theme="4"/>
      <name val="Microsoft JhengHei Light"/>
      <family val="2"/>
      <charset val="136"/>
    </font>
    <font>
      <vertAlign val="subscript"/>
      <sz val="12"/>
      <color rgb="FF000000"/>
      <name val="Microsoft JhengHei Light"/>
      <family val="2"/>
      <charset val="136"/>
    </font>
    <font>
      <vertAlign val="superscript"/>
      <sz val="12"/>
      <color rgb="FF000000"/>
      <name val="Microsoft JhengHei Light"/>
      <family val="2"/>
      <charset val="136"/>
    </font>
    <font>
      <sz val="22"/>
      <color rgb="FF000000"/>
      <name val="Microsoft JhengHei Light"/>
      <family val="2"/>
      <charset val="136"/>
    </font>
    <font>
      <sz val="12"/>
      <color theme="9" tint="-0.249977111117893"/>
      <name val="Microsoft JhengHei Light"/>
      <family val="2"/>
      <charset val="136"/>
    </font>
    <font>
      <b/>
      <sz val="12"/>
      <color theme="1"/>
      <name val="Microsoft JhengHei Light"/>
      <family val="2"/>
      <charset val="136"/>
    </font>
    <font>
      <b/>
      <sz val="12"/>
      <color theme="9" tint="-0.249977111117893"/>
      <name val="Microsoft JhengHei Light"/>
      <family val="2"/>
      <charset val="136"/>
    </font>
    <font>
      <b/>
      <sz val="10"/>
      <color theme="1"/>
      <name val="Microsoft JhengHei Light"/>
      <family val="2"/>
      <charset val="136"/>
    </font>
    <font>
      <sz val="10"/>
      <color theme="2" tint="-0.499984740745262"/>
      <name val="Microsoft JhengHei Light"/>
      <family val="2"/>
      <charset val="136"/>
    </font>
    <font>
      <sz val="12"/>
      <color rgb="FF0070C0"/>
      <name val="Times New Roman"/>
      <family val="4"/>
      <charset val="136"/>
    </font>
    <font>
      <b/>
      <sz val="12"/>
      <color rgb="FFFF0000"/>
      <name val="細明體"/>
      <family val="3"/>
      <charset val="136"/>
    </font>
    <font>
      <sz val="12"/>
      <color theme="1"/>
      <name val="MS Gothic"/>
      <family val="3"/>
      <charset val="128"/>
    </font>
    <font>
      <sz val="12"/>
      <color theme="1"/>
      <name val="新細明體"/>
      <family val="2"/>
      <charset val="134"/>
      <scheme val="minor"/>
    </font>
    <font>
      <sz val="12"/>
      <color rgb="FF000000"/>
      <name val="Calibri"/>
      <family val="1"/>
      <charset val="161"/>
    </font>
    <font>
      <sz val="12"/>
      <color rgb="FF375623"/>
      <name val="Times New Roman"/>
      <family val="4"/>
      <charset val="136"/>
    </font>
    <font>
      <sz val="12"/>
      <color rgb="FF0070C0"/>
      <name val="Calibri"/>
      <family val="1"/>
      <charset val="161"/>
    </font>
    <font>
      <sz val="12"/>
      <color theme="1"/>
      <name val="Times New Roman"/>
      <family val="4"/>
      <charset val="136"/>
    </font>
    <font>
      <vertAlign val="subscript"/>
      <sz val="12"/>
      <color theme="1"/>
      <name val="Times New Roman"/>
      <family val="1"/>
    </font>
    <font>
      <sz val="12"/>
      <name val="MS Gothic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rgb="FF99FF99"/>
        <bgColor rgb="FF99FF99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CCECFF"/>
        <bgColor rgb="FFCCECF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rgb="FF99FF99"/>
      </patternFill>
    </fill>
    <fill>
      <patternFill patternType="solid">
        <fgColor theme="8" tint="0.59999389629810485"/>
        <bgColor rgb="FF99FF9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1" fillId="0" borderId="0" applyNumberFormat="0" applyFont="0" applyBorder="0" applyProtection="0">
      <alignment vertical="center"/>
    </xf>
    <xf numFmtId="0" fontId="63" fillId="0" borderId="0">
      <alignment vertical="center"/>
    </xf>
  </cellStyleXfs>
  <cellXfs count="298">
    <xf numFmtId="0" fontId="0" fillId="0" borderId="0" xfId="0">
      <alignment vertical="center"/>
    </xf>
    <xf numFmtId="0" fontId="2" fillId="0" borderId="1" xfId="1" applyFont="1" applyBorder="1" applyAlignment="1" applyProtection="1">
      <alignment horizontal="center" vertical="center"/>
    </xf>
    <xf numFmtId="0" fontId="5" fillId="0" borderId="1" xfId="1" applyFont="1" applyBorder="1" applyAlignment="1" applyProtection="1">
      <alignment horizontal="center" vertical="center"/>
    </xf>
    <xf numFmtId="178" fontId="5" fillId="0" borderId="1" xfId="1" applyNumberFormat="1" applyFont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center" vertical="center"/>
    </xf>
    <xf numFmtId="181" fontId="5" fillId="0" borderId="1" xfId="1" applyNumberFormat="1" applyFont="1" applyBorder="1" applyAlignment="1" applyProtection="1">
      <alignment horizontal="center" vertical="center"/>
    </xf>
    <xf numFmtId="0" fontId="5" fillId="0" borderId="0" xfId="0" applyFont="1">
      <alignment vertical="center"/>
    </xf>
    <xf numFmtId="0" fontId="7" fillId="0" borderId="1" xfId="1" applyFont="1" applyBorder="1" applyAlignment="1" applyProtection="1">
      <alignment horizontal="center" vertical="center"/>
    </xf>
    <xf numFmtId="182" fontId="5" fillId="0" borderId="1" xfId="1" applyNumberFormat="1" applyFont="1" applyBorder="1" applyAlignment="1" applyProtection="1">
      <alignment horizontal="center" vertical="center"/>
    </xf>
    <xf numFmtId="176" fontId="7" fillId="0" borderId="1" xfId="1" applyNumberFormat="1" applyFont="1" applyBorder="1" applyAlignment="1" applyProtection="1">
      <alignment horizontal="center" vertical="center"/>
    </xf>
    <xf numFmtId="178" fontId="10" fillId="0" borderId="1" xfId="1" applyNumberFormat="1" applyFont="1" applyBorder="1" applyAlignment="1" applyProtection="1">
      <alignment horizontal="center" vertical="center"/>
    </xf>
    <xf numFmtId="180" fontId="12" fillId="0" borderId="1" xfId="1" applyNumberFormat="1" applyFont="1" applyBorder="1" applyAlignment="1" applyProtection="1">
      <alignment horizontal="center" vertical="center"/>
    </xf>
    <xf numFmtId="180" fontId="12" fillId="0" borderId="3" xfId="1" applyNumberFormat="1" applyFont="1" applyBorder="1" applyAlignment="1" applyProtection="1">
      <alignment horizontal="center" vertical="center"/>
    </xf>
    <xf numFmtId="0" fontId="5" fillId="2" borderId="1" xfId="1" applyFont="1" applyFill="1" applyBorder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/>
    </xf>
    <xf numFmtId="177" fontId="10" fillId="0" borderId="1" xfId="1" applyNumberFormat="1" applyFont="1" applyBorder="1" applyAlignment="1" applyProtection="1">
      <alignment horizontal="center" vertical="center"/>
    </xf>
    <xf numFmtId="0" fontId="5" fillId="3" borderId="1" xfId="1" applyFont="1" applyFill="1" applyBorder="1" applyAlignment="1" applyProtection="1">
      <alignment horizontal="center" vertical="center"/>
    </xf>
    <xf numFmtId="179" fontId="5" fillId="3" borderId="1" xfId="1" applyNumberFormat="1" applyFont="1" applyFill="1" applyBorder="1" applyAlignment="1" applyProtection="1">
      <alignment horizontal="center" vertical="center"/>
    </xf>
    <xf numFmtId="0" fontId="5" fillId="0" borderId="0" xfId="1" applyFont="1" applyAlignment="1" applyProtection="1">
      <alignment horizontal="left" vertical="center"/>
    </xf>
    <xf numFmtId="49" fontId="5" fillId="0" borderId="0" xfId="1" applyNumberFormat="1" applyFont="1" applyAlignment="1" applyProtection="1">
      <alignment horizontal="center" vertical="center"/>
    </xf>
    <xf numFmtId="181" fontId="5" fillId="0" borderId="0" xfId="1" applyNumberFormat="1" applyFont="1" applyAlignment="1" applyProtection="1">
      <alignment horizontal="center" vertical="center"/>
    </xf>
    <xf numFmtId="183" fontId="5" fillId="0" borderId="0" xfId="0" applyNumberFormat="1" applyFont="1" applyAlignment="1">
      <alignment horizontal="center" vertical="center"/>
    </xf>
    <xf numFmtId="176" fontId="5" fillId="0" borderId="0" xfId="1" applyNumberFormat="1" applyFont="1" applyAlignment="1" applyProtection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185" fontId="5" fillId="0" borderId="0" xfId="0" applyNumberFormat="1" applyFont="1" applyAlignment="1">
      <alignment horizontal="center" vertical="center"/>
    </xf>
    <xf numFmtId="180" fontId="5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84" fontId="5" fillId="0" borderId="0" xfId="0" applyNumberFormat="1" applyFont="1" applyAlignment="1">
      <alignment horizontal="center" vertical="center"/>
    </xf>
    <xf numFmtId="179" fontId="5" fillId="0" borderId="0" xfId="1" applyNumberFormat="1" applyFont="1" applyAlignment="1" applyProtection="1">
      <alignment horizontal="center" vertical="center"/>
    </xf>
    <xf numFmtId="182" fontId="5" fillId="0" borderId="0" xfId="1" applyNumberFormat="1" applyFont="1" applyAlignment="1" applyProtection="1">
      <alignment horizontal="center" vertical="center"/>
    </xf>
    <xf numFmtId="178" fontId="5" fillId="0" borderId="0" xfId="1" applyNumberFormat="1" applyFont="1" applyAlignment="1" applyProtection="1">
      <alignment horizontal="center" vertical="center"/>
    </xf>
    <xf numFmtId="0" fontId="5" fillId="0" borderId="0" xfId="1" applyFont="1" applyProtection="1">
      <alignment vertical="center"/>
    </xf>
    <xf numFmtId="181" fontId="5" fillId="0" borderId="0" xfId="0" applyNumberFormat="1" applyFont="1" applyAlignment="1">
      <alignment horizontal="center" vertical="center"/>
    </xf>
    <xf numFmtId="187" fontId="5" fillId="0" borderId="0" xfId="1" applyNumberFormat="1" applyFont="1" applyAlignment="1" applyProtection="1">
      <alignment horizontal="center"/>
    </xf>
    <xf numFmtId="186" fontId="5" fillId="0" borderId="0" xfId="1" applyNumberFormat="1" applyFont="1" applyAlignment="1" applyProtection="1">
      <alignment horizontal="center"/>
    </xf>
    <xf numFmtId="0" fontId="2" fillId="0" borderId="0" xfId="0" applyFont="1">
      <alignment vertical="center"/>
    </xf>
    <xf numFmtId="0" fontId="5" fillId="0" borderId="0" xfId="0" applyFont="1" applyAlignment="1">
      <alignment horizontal="left" vertical="center"/>
    </xf>
    <xf numFmtId="181" fontId="5" fillId="0" borderId="0" xfId="0" applyNumberFormat="1" applyFont="1">
      <alignment vertical="center"/>
    </xf>
    <xf numFmtId="182" fontId="5" fillId="0" borderId="0" xfId="0" applyNumberFormat="1" applyFont="1">
      <alignment vertical="center"/>
    </xf>
    <xf numFmtId="176" fontId="5" fillId="0" borderId="0" xfId="0" applyNumberFormat="1" applyFont="1">
      <alignment vertical="center"/>
    </xf>
    <xf numFmtId="178" fontId="5" fillId="0" borderId="0" xfId="0" applyNumberFormat="1" applyFont="1">
      <alignment vertical="center"/>
    </xf>
    <xf numFmtId="177" fontId="5" fillId="0" borderId="0" xfId="0" applyNumberFormat="1" applyFont="1">
      <alignment vertical="center"/>
    </xf>
    <xf numFmtId="0" fontId="5" fillId="4" borderId="1" xfId="1" applyFont="1" applyFill="1" applyBorder="1" applyAlignment="1" applyProtection="1">
      <alignment horizontal="center" vertical="center"/>
    </xf>
    <xf numFmtId="0" fontId="2" fillId="2" borderId="1" xfId="1" applyFont="1" applyFill="1" applyBorder="1" applyAlignment="1" applyProtection="1">
      <alignment horizontal="center" vertical="center"/>
    </xf>
    <xf numFmtId="0" fontId="12" fillId="5" borderId="1" xfId="1" applyFont="1" applyFill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left" vertical="center"/>
    </xf>
    <xf numFmtId="0" fontId="5" fillId="0" borderId="4" xfId="1" applyFont="1" applyBorder="1" applyAlignment="1" applyProtection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1" applyFont="1" applyBorder="1" applyAlignment="1" applyProtection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81" fontId="5" fillId="0" borderId="4" xfId="0" applyNumberFormat="1" applyFont="1" applyBorder="1" applyAlignment="1">
      <alignment horizontal="center" vertical="center"/>
    </xf>
    <xf numFmtId="181" fontId="5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81" fontId="5" fillId="0" borderId="4" xfId="1" applyNumberFormat="1" applyFont="1" applyBorder="1" applyAlignment="1" applyProtection="1">
      <alignment horizontal="center" vertical="center"/>
    </xf>
    <xf numFmtId="0" fontId="2" fillId="4" borderId="3" xfId="1" applyFont="1" applyFill="1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/>
    </xf>
    <xf numFmtId="0" fontId="5" fillId="2" borderId="12" xfId="1" applyFont="1" applyFill="1" applyBorder="1" applyAlignment="1" applyProtection="1">
      <alignment horizontal="center" vertical="center"/>
    </xf>
    <xf numFmtId="0" fontId="5" fillId="4" borderId="3" xfId="1" applyFont="1" applyFill="1" applyBorder="1" applyAlignment="1" applyProtection="1">
      <alignment horizontal="center" vertical="center"/>
    </xf>
    <xf numFmtId="0" fontId="13" fillId="5" borderId="13" xfId="1" applyFont="1" applyFill="1" applyBorder="1" applyAlignment="1" applyProtection="1">
      <alignment horizontal="center" vertical="center"/>
    </xf>
    <xf numFmtId="0" fontId="12" fillId="5" borderId="13" xfId="1" applyFont="1" applyFill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1" applyNumberFormat="1" applyFont="1" applyBorder="1" applyAlignment="1" applyProtection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179" fontId="5" fillId="0" borderId="1" xfId="1" applyNumberFormat="1" applyFont="1" applyBorder="1" applyAlignment="1" applyProtection="1">
      <alignment horizontal="center" vertical="center"/>
    </xf>
    <xf numFmtId="180" fontId="5" fillId="0" borderId="1" xfId="1" applyNumberFormat="1" applyFont="1" applyBorder="1" applyAlignment="1" applyProtection="1">
      <alignment horizontal="center" vertical="center"/>
    </xf>
    <xf numFmtId="178" fontId="2" fillId="0" borderId="1" xfId="1" applyNumberFormat="1" applyFont="1" applyBorder="1" applyAlignment="1" applyProtection="1">
      <alignment horizontal="center" vertical="center"/>
    </xf>
    <xf numFmtId="179" fontId="2" fillId="0" borderId="1" xfId="1" applyNumberFormat="1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1" applyFont="1" applyBorder="1" applyAlignment="1" applyProtection="1">
      <alignment horizontal="left" vertical="center"/>
    </xf>
    <xf numFmtId="177" fontId="5" fillId="0" borderId="1" xfId="1" applyNumberFormat="1" applyFont="1" applyBorder="1" applyAlignment="1" applyProtection="1">
      <alignment horizontal="center" vertical="center"/>
    </xf>
    <xf numFmtId="0" fontId="5" fillId="0" borderId="1" xfId="0" applyFont="1" applyBorder="1">
      <alignment vertical="center"/>
    </xf>
    <xf numFmtId="181" fontId="4" fillId="0" borderId="0" xfId="1" applyNumberFormat="1" applyFont="1" applyAlignment="1" applyProtection="1">
      <alignment horizontal="center" vertical="center"/>
    </xf>
    <xf numFmtId="181" fontId="5" fillId="6" borderId="0" xfId="1" applyNumberFormat="1" applyFont="1" applyFill="1" applyAlignment="1" applyProtection="1">
      <alignment horizontal="center" vertical="center"/>
    </xf>
    <xf numFmtId="181" fontId="22" fillId="0" borderId="0" xfId="1" applyNumberFormat="1" applyFont="1" applyAlignment="1" applyProtection="1">
      <alignment horizontal="center" vertical="center"/>
    </xf>
    <xf numFmtId="177" fontId="5" fillId="0" borderId="0" xfId="1" applyNumberFormat="1" applyFont="1" applyAlignment="1" applyProtection="1">
      <alignment horizontal="center" vertical="center"/>
    </xf>
    <xf numFmtId="180" fontId="5" fillId="0" borderId="0" xfId="1" applyNumberFormat="1" applyFont="1" applyAlignment="1" applyProtection="1">
      <alignment horizontal="center" vertical="center"/>
    </xf>
    <xf numFmtId="0" fontId="12" fillId="0" borderId="0" xfId="1" applyFont="1" applyAlignment="1" applyProtection="1">
      <alignment horizontal="center" vertical="center"/>
    </xf>
    <xf numFmtId="0" fontId="12" fillId="0" borderId="0" xfId="1" applyFont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 wrapText="1"/>
    </xf>
    <xf numFmtId="181" fontId="12" fillId="0" borderId="0" xfId="1" applyNumberFormat="1" applyFont="1" applyAlignment="1" applyProtection="1">
      <alignment horizontal="center" vertical="center"/>
    </xf>
    <xf numFmtId="0" fontId="12" fillId="0" borderId="1" xfId="1" applyFont="1" applyBorder="1" applyAlignment="1" applyProtection="1">
      <alignment horizontal="left" vertical="center" wrapText="1"/>
    </xf>
    <xf numFmtId="180" fontId="12" fillId="0" borderId="0" xfId="1" applyNumberFormat="1" applyFont="1" applyAlignment="1" applyProtection="1">
      <alignment horizontal="center" vertical="center"/>
    </xf>
    <xf numFmtId="178" fontId="12" fillId="0" borderId="0" xfId="1" applyNumberFormat="1" applyFont="1" applyAlignment="1" applyProtection="1">
      <alignment horizontal="center" vertical="center"/>
    </xf>
    <xf numFmtId="179" fontId="12" fillId="0" borderId="0" xfId="1" applyNumberFormat="1" applyFont="1" applyAlignment="1" applyProtection="1">
      <alignment horizontal="center" vertical="center"/>
    </xf>
    <xf numFmtId="0" fontId="12" fillId="0" borderId="0" xfId="0" applyFont="1">
      <alignment vertical="center"/>
    </xf>
    <xf numFmtId="0" fontId="5" fillId="0" borderId="0" xfId="1" applyFont="1" applyAlignment="1" applyProtection="1">
      <alignment horizontal="center"/>
    </xf>
    <xf numFmtId="176" fontId="5" fillId="0" borderId="0" xfId="1" applyNumberFormat="1" applyFont="1" applyAlignment="1" applyProtection="1">
      <alignment horizontal="left" vertical="center"/>
    </xf>
    <xf numFmtId="1" fontId="5" fillId="0" borderId="0" xfId="1" applyNumberFormat="1" applyFont="1" applyAlignment="1" applyProtection="1">
      <alignment horizontal="center"/>
    </xf>
    <xf numFmtId="0" fontId="20" fillId="0" borderId="0" xfId="0" applyFont="1">
      <alignment vertical="center"/>
    </xf>
    <xf numFmtId="0" fontId="27" fillId="2" borderId="1" xfId="1" applyFont="1" applyFill="1" applyBorder="1" applyAlignment="1" applyProtection="1">
      <alignment horizontal="center" vertical="center"/>
    </xf>
    <xf numFmtId="0" fontId="5" fillId="0" borderId="13" xfId="1" applyFont="1" applyBorder="1" applyAlignment="1" applyProtection="1">
      <alignment horizontal="center" vertical="center"/>
    </xf>
    <xf numFmtId="0" fontId="5" fillId="0" borderId="12" xfId="1" applyFont="1" applyBorder="1" applyAlignment="1" applyProtection="1">
      <alignment horizontal="center" vertical="center"/>
    </xf>
    <xf numFmtId="0" fontId="5" fillId="0" borderId="16" xfId="1" applyFont="1" applyBorder="1" applyAlignment="1" applyProtection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191" fontId="5" fillId="0" borderId="10" xfId="1" applyNumberFormat="1" applyFont="1" applyBorder="1" applyAlignment="1" applyProtection="1">
      <alignment horizontal="center" vertical="center"/>
    </xf>
    <xf numFmtId="188" fontId="5" fillId="0" borderId="10" xfId="1" applyNumberFormat="1" applyFont="1" applyBorder="1" applyAlignment="1" applyProtection="1">
      <alignment horizontal="center" vertical="center"/>
    </xf>
    <xf numFmtId="192" fontId="5" fillId="0" borderId="4" xfId="1" applyNumberFormat="1" applyFont="1" applyBorder="1" applyAlignment="1" applyProtection="1">
      <alignment horizontal="center" vertical="center"/>
    </xf>
    <xf numFmtId="192" fontId="5" fillId="0" borderId="0" xfId="1" applyNumberFormat="1" applyFont="1" applyAlignment="1" applyProtection="1">
      <alignment horizontal="center" vertical="center"/>
    </xf>
    <xf numFmtId="2" fontId="5" fillId="0" borderId="4" xfId="1" applyNumberFormat="1" applyFont="1" applyBorder="1" applyAlignment="1" applyProtection="1">
      <alignment horizontal="center" vertical="center"/>
    </xf>
    <xf numFmtId="2" fontId="5" fillId="0" borderId="0" xfId="1" applyNumberFormat="1" applyFont="1" applyAlignment="1" applyProtection="1">
      <alignment horizontal="center" vertical="center"/>
    </xf>
    <xf numFmtId="1" fontId="5" fillId="0" borderId="12" xfId="1" applyNumberFormat="1" applyFont="1" applyBorder="1" applyAlignment="1" applyProtection="1">
      <alignment horizontal="center" vertical="center"/>
    </xf>
    <xf numFmtId="0" fontId="31" fillId="3" borderId="1" xfId="1" applyFont="1" applyFill="1" applyBorder="1" applyAlignment="1" applyProtection="1">
      <alignment horizontal="center" vertical="center"/>
    </xf>
    <xf numFmtId="1" fontId="5" fillId="0" borderId="13" xfId="1" applyNumberFormat="1" applyFont="1" applyBorder="1" applyAlignment="1" applyProtection="1">
      <alignment horizontal="center" vertical="center"/>
    </xf>
    <xf numFmtId="1" fontId="5" fillId="0" borderId="16" xfId="1" applyNumberFormat="1" applyFont="1" applyBorder="1" applyAlignment="1" applyProtection="1">
      <alignment horizontal="center" vertical="center"/>
    </xf>
    <xf numFmtId="0" fontId="33" fillId="0" borderId="0" xfId="0" applyFont="1">
      <alignment vertical="center"/>
    </xf>
    <xf numFmtId="0" fontId="5" fillId="3" borderId="0" xfId="1" applyFont="1" applyFill="1" applyBorder="1" applyAlignment="1" applyProtection="1">
      <alignment horizontal="center" vertical="center"/>
    </xf>
    <xf numFmtId="0" fontId="5" fillId="2" borderId="0" xfId="1" applyFont="1" applyFill="1" applyBorder="1" applyAlignment="1" applyProtection="1">
      <alignment horizontal="center" vertical="center"/>
    </xf>
    <xf numFmtId="0" fontId="12" fillId="5" borderId="0" xfId="1" applyFont="1" applyFill="1" applyBorder="1" applyAlignment="1" applyProtection="1">
      <alignment horizontal="center" vertical="center"/>
    </xf>
    <xf numFmtId="0" fontId="13" fillId="5" borderId="1" xfId="1" applyFont="1" applyFill="1" applyBorder="1" applyAlignment="1" applyProtection="1">
      <alignment horizontal="center" vertical="center"/>
    </xf>
    <xf numFmtId="187" fontId="5" fillId="0" borderId="12" xfId="1" applyNumberFormat="1" applyFont="1" applyBorder="1" applyAlignment="1" applyProtection="1">
      <alignment horizontal="center" vertical="center"/>
    </xf>
    <xf numFmtId="2" fontId="5" fillId="0" borderId="12" xfId="1" applyNumberFormat="1" applyFont="1" applyBorder="1" applyAlignment="1" applyProtection="1">
      <alignment horizontal="center" vertical="center"/>
    </xf>
    <xf numFmtId="1" fontId="5" fillId="0" borderId="17" xfId="1" applyNumberFormat="1" applyFont="1" applyBorder="1" applyAlignment="1" applyProtection="1">
      <alignment horizontal="center" vertical="center"/>
    </xf>
    <xf numFmtId="0" fontId="5" fillId="0" borderId="17" xfId="1" applyFont="1" applyBorder="1" applyAlignment="1" applyProtection="1">
      <alignment horizontal="center" vertical="center"/>
    </xf>
    <xf numFmtId="0" fontId="5" fillId="9" borderId="1" xfId="1" applyFont="1" applyFill="1" applyBorder="1" applyAlignment="1" applyProtection="1">
      <alignment horizontal="center" vertical="center"/>
    </xf>
    <xf numFmtId="187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88" fontId="5" fillId="0" borderId="0" xfId="0" applyNumberFormat="1" applyFont="1" applyAlignment="1">
      <alignment horizontal="center" vertical="center"/>
    </xf>
    <xf numFmtId="192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22" fillId="0" borderId="0" xfId="0" applyFont="1">
      <alignment vertical="center"/>
    </xf>
    <xf numFmtId="0" fontId="35" fillId="0" borderId="8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190" fontId="35" fillId="0" borderId="0" xfId="0" applyNumberFormat="1" applyFont="1" applyAlignment="1">
      <alignment horizontal="center" vertical="center"/>
    </xf>
    <xf numFmtId="190" fontId="25" fillId="0" borderId="0" xfId="0" applyNumberFormat="1" applyFont="1" applyAlignment="1">
      <alignment horizontal="center" vertical="center"/>
    </xf>
    <xf numFmtId="0" fontId="27" fillId="9" borderId="1" xfId="1" applyFont="1" applyFill="1" applyBorder="1" applyAlignment="1" applyProtection="1">
      <alignment horizontal="center" vertical="center"/>
    </xf>
    <xf numFmtId="0" fontId="37" fillId="9" borderId="1" xfId="1" applyFont="1" applyFill="1" applyBorder="1" applyAlignment="1" applyProtection="1">
      <alignment horizontal="center" vertical="center"/>
    </xf>
    <xf numFmtId="0" fontId="26" fillId="9" borderId="1" xfId="1" applyFont="1" applyFill="1" applyBorder="1" applyAlignment="1" applyProtection="1">
      <alignment horizontal="center" vertical="center"/>
    </xf>
    <xf numFmtId="0" fontId="5" fillId="0" borderId="3" xfId="1" applyFont="1" applyBorder="1" applyAlignment="1" applyProtection="1">
      <alignment horizontal="center" vertical="center"/>
    </xf>
    <xf numFmtId="0" fontId="39" fillId="5" borderId="1" xfId="1" applyFont="1" applyFill="1" applyBorder="1" applyAlignment="1" applyProtection="1">
      <alignment horizontal="center" vertical="center"/>
    </xf>
    <xf numFmtId="0" fontId="27" fillId="0" borderId="1" xfId="1" applyFont="1" applyBorder="1" applyAlignment="1" applyProtection="1">
      <alignment horizontal="center" vertical="center" wrapText="1"/>
    </xf>
    <xf numFmtId="0" fontId="25" fillId="0" borderId="1" xfId="1" applyFont="1" applyBorder="1" applyAlignment="1" applyProtection="1">
      <alignment horizontal="center" vertical="center"/>
    </xf>
    <xf numFmtId="181" fontId="25" fillId="0" borderId="1" xfId="1" applyNumberFormat="1" applyFont="1" applyBorder="1" applyAlignment="1" applyProtection="1">
      <alignment horizontal="center" vertical="center"/>
    </xf>
    <xf numFmtId="179" fontId="25" fillId="0" borderId="1" xfId="1" applyNumberFormat="1" applyFont="1" applyBorder="1" applyAlignment="1" applyProtection="1">
      <alignment horizontal="center" vertical="center"/>
    </xf>
    <xf numFmtId="0" fontId="25" fillId="0" borderId="6" xfId="1" applyFont="1" applyBorder="1" applyAlignment="1" applyProtection="1">
      <alignment horizontal="center" vertical="center"/>
    </xf>
    <xf numFmtId="0" fontId="25" fillId="0" borderId="13" xfId="1" applyFont="1" applyBorder="1" applyAlignment="1" applyProtection="1">
      <alignment horizontal="center" vertical="center"/>
    </xf>
    <xf numFmtId="181" fontId="25" fillId="0" borderId="13" xfId="1" applyNumberFormat="1" applyFont="1" applyBorder="1" applyAlignment="1" applyProtection="1">
      <alignment horizontal="center" vertical="center"/>
    </xf>
    <xf numFmtId="182" fontId="25" fillId="0" borderId="13" xfId="1" applyNumberFormat="1" applyFont="1" applyBorder="1" applyAlignment="1" applyProtection="1">
      <alignment horizontal="center" vertical="center"/>
    </xf>
    <xf numFmtId="176" fontId="25" fillId="0" borderId="13" xfId="1" applyNumberFormat="1" applyFont="1" applyBorder="1" applyAlignment="1" applyProtection="1">
      <alignment horizontal="center" vertical="center"/>
    </xf>
    <xf numFmtId="0" fontId="25" fillId="0" borderId="13" xfId="1" applyFont="1" applyBorder="1" applyAlignment="1" applyProtection="1">
      <alignment horizontal="left" vertical="center"/>
    </xf>
    <xf numFmtId="177" fontId="25" fillId="0" borderId="13" xfId="1" applyNumberFormat="1" applyFont="1" applyBorder="1" applyAlignment="1" applyProtection="1">
      <alignment horizontal="center" vertical="center"/>
    </xf>
    <xf numFmtId="178" fontId="25" fillId="0" borderId="13" xfId="1" applyNumberFormat="1" applyFont="1" applyBorder="1" applyAlignment="1" applyProtection="1">
      <alignment horizontal="center" vertical="center"/>
    </xf>
    <xf numFmtId="180" fontId="25" fillId="0" borderId="13" xfId="1" applyNumberFormat="1" applyFont="1" applyBorder="1" applyAlignment="1" applyProtection="1">
      <alignment horizontal="center" vertical="center"/>
    </xf>
    <xf numFmtId="179" fontId="25" fillId="0" borderId="13" xfId="1" applyNumberFormat="1" applyFont="1" applyBorder="1" applyAlignment="1" applyProtection="1">
      <alignment horizontal="center" vertical="center"/>
    </xf>
    <xf numFmtId="0" fontId="25" fillId="0" borderId="13" xfId="0" applyFont="1" applyBorder="1">
      <alignment vertical="center"/>
    </xf>
    <xf numFmtId="0" fontId="33" fillId="0" borderId="13" xfId="0" applyFont="1" applyBorder="1" applyAlignment="1">
      <alignment horizontal="center" vertical="center"/>
    </xf>
    <xf numFmtId="181" fontId="5" fillId="0" borderId="9" xfId="1" applyNumberFormat="1" applyFont="1" applyBorder="1" applyAlignment="1" applyProtection="1">
      <alignment horizontal="center" vertical="center"/>
    </xf>
    <xf numFmtId="0" fontId="25" fillId="9" borderId="13" xfId="1" applyFont="1" applyFill="1" applyBorder="1" applyAlignment="1" applyProtection="1">
      <alignment horizontal="center" vertical="center"/>
    </xf>
    <xf numFmtId="0" fontId="41" fillId="9" borderId="13" xfId="1" applyFont="1" applyFill="1" applyBorder="1" applyAlignment="1" applyProtection="1">
      <alignment horizontal="center" vertical="center"/>
    </xf>
    <xf numFmtId="0" fontId="37" fillId="0" borderId="1" xfId="1" applyFont="1" applyBorder="1" applyAlignment="1" applyProtection="1">
      <alignment horizontal="center" vertical="center"/>
    </xf>
    <xf numFmtId="0" fontId="25" fillId="11" borderId="15" xfId="0" applyFont="1" applyFill="1" applyBorder="1" applyAlignment="1">
      <alignment horizontal="center" vertical="center"/>
    </xf>
    <xf numFmtId="0" fontId="35" fillId="11" borderId="14" xfId="0" applyFont="1" applyFill="1" applyBorder="1" applyAlignment="1">
      <alignment horizontal="center" vertical="center"/>
    </xf>
    <xf numFmtId="0" fontId="35" fillId="0" borderId="1" xfId="1" applyFont="1" applyBorder="1" applyAlignment="1" applyProtection="1">
      <alignment horizontal="center" vertical="center"/>
    </xf>
    <xf numFmtId="181" fontId="35" fillId="0" borderId="1" xfId="1" applyNumberFormat="1" applyFont="1" applyBorder="1" applyAlignment="1" applyProtection="1">
      <alignment horizontal="center" vertical="center"/>
    </xf>
    <xf numFmtId="0" fontId="26" fillId="0" borderId="0" xfId="0" applyFont="1">
      <alignment vertical="center"/>
    </xf>
    <xf numFmtId="190" fontId="37" fillId="7" borderId="18" xfId="0" applyNumberFormat="1" applyFont="1" applyFill="1" applyBorder="1" applyAlignment="1">
      <alignment horizontal="center" vertical="center"/>
    </xf>
    <xf numFmtId="0" fontId="26" fillId="7" borderId="18" xfId="0" applyFont="1" applyFill="1" applyBorder="1" applyAlignment="1">
      <alignment horizontal="center" vertical="center"/>
    </xf>
    <xf numFmtId="0" fontId="26" fillId="7" borderId="14" xfId="0" applyFont="1" applyFill="1" applyBorder="1" applyAlignment="1">
      <alignment horizontal="center" vertical="center"/>
    </xf>
    <xf numFmtId="0" fontId="48" fillId="0" borderId="14" xfId="0" applyFont="1" applyBorder="1" applyAlignment="1">
      <alignment horizontal="center" vertical="center" wrapText="1"/>
    </xf>
    <xf numFmtId="0" fontId="46" fillId="0" borderId="15" xfId="1" applyFont="1" applyBorder="1" applyAlignment="1" applyProtection="1">
      <alignment vertical="top" wrapText="1"/>
    </xf>
    <xf numFmtId="0" fontId="46" fillId="0" borderId="15" xfId="0" applyFont="1" applyBorder="1">
      <alignment vertical="center"/>
    </xf>
    <xf numFmtId="0" fontId="46" fillId="0" borderId="4" xfId="1" applyFont="1" applyBorder="1" applyAlignment="1" applyProtection="1">
      <alignment vertical="center" wrapText="1"/>
    </xf>
    <xf numFmtId="0" fontId="46" fillId="0" borderId="15" xfId="1" applyFont="1" applyBorder="1" applyAlignment="1" applyProtection="1">
      <alignment vertical="center" wrapText="1"/>
    </xf>
    <xf numFmtId="0" fontId="48" fillId="0" borderId="15" xfId="1" applyFont="1" applyBorder="1" applyProtection="1">
      <alignment vertical="center"/>
    </xf>
    <xf numFmtId="0" fontId="46" fillId="0" borderId="15" xfId="0" applyFont="1" applyBorder="1" applyAlignment="1">
      <alignment vertical="center" wrapText="1"/>
    </xf>
    <xf numFmtId="0" fontId="48" fillId="0" borderId="14" xfId="0" applyFont="1" applyBorder="1" applyAlignment="1">
      <alignment vertical="top" wrapText="1"/>
    </xf>
    <xf numFmtId="0" fontId="50" fillId="0" borderId="14" xfId="0" applyFont="1" applyBorder="1" applyAlignment="1">
      <alignment vertical="center" wrapText="1"/>
    </xf>
    <xf numFmtId="181" fontId="47" fillId="8" borderId="14" xfId="1" applyNumberFormat="1" applyFont="1" applyFill="1" applyBorder="1" applyAlignment="1" applyProtection="1">
      <alignment horizontal="center" vertical="center"/>
    </xf>
    <xf numFmtId="181" fontId="46" fillId="8" borderId="14" xfId="1" applyNumberFormat="1" applyFont="1" applyFill="1" applyBorder="1" applyAlignment="1" applyProtection="1">
      <alignment horizontal="center" vertical="center"/>
    </xf>
    <xf numFmtId="177" fontId="46" fillId="8" borderId="14" xfId="1" applyNumberFormat="1" applyFont="1" applyFill="1" applyBorder="1" applyAlignment="1" applyProtection="1">
      <alignment horizontal="center" vertical="center"/>
    </xf>
    <xf numFmtId="189" fontId="46" fillId="8" borderId="14" xfId="1" applyNumberFormat="1" applyFont="1" applyFill="1" applyBorder="1" applyAlignment="1" applyProtection="1">
      <alignment horizontal="center" vertical="center"/>
    </xf>
    <xf numFmtId="0" fontId="46" fillId="8" borderId="14" xfId="0" applyFont="1" applyFill="1" applyBorder="1" applyAlignment="1">
      <alignment horizontal="center" vertical="center"/>
    </xf>
    <xf numFmtId="2" fontId="5" fillId="0" borderId="0" xfId="0" applyNumberFormat="1" applyFont="1">
      <alignment vertical="center"/>
    </xf>
    <xf numFmtId="187" fontId="12" fillId="0" borderId="1" xfId="1" applyNumberFormat="1" applyFont="1" applyBorder="1" applyAlignment="1" applyProtection="1">
      <alignment horizontal="center" vertical="center"/>
    </xf>
    <xf numFmtId="187" fontId="5" fillId="0" borderId="0" xfId="0" applyNumberFormat="1" applyFont="1">
      <alignment vertical="center"/>
    </xf>
    <xf numFmtId="2" fontId="5" fillId="3" borderId="1" xfId="1" applyNumberFormat="1" applyFont="1" applyFill="1" applyBorder="1" applyAlignment="1" applyProtection="1">
      <alignment horizontal="center" vertical="center"/>
    </xf>
    <xf numFmtId="187" fontId="5" fillId="3" borderId="1" xfId="1" applyNumberFormat="1" applyFont="1" applyFill="1" applyBorder="1" applyAlignment="1" applyProtection="1">
      <alignment horizontal="center" vertical="center"/>
    </xf>
    <xf numFmtId="187" fontId="5" fillId="3" borderId="3" xfId="1" applyNumberFormat="1" applyFont="1" applyFill="1" applyBorder="1" applyAlignment="1" applyProtection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0" fontId="61" fillId="0" borderId="0" xfId="0" applyFont="1">
      <alignment vertical="center"/>
    </xf>
    <xf numFmtId="2" fontId="25" fillId="0" borderId="0" xfId="0" applyNumberFormat="1" applyFont="1" applyAlignment="1">
      <alignment horizontal="center" vertical="center"/>
    </xf>
    <xf numFmtId="0" fontId="2" fillId="0" borderId="9" xfId="1" applyFont="1" applyBorder="1" applyAlignment="1" applyProtection="1">
      <alignment horizontal="left" vertical="center"/>
    </xf>
    <xf numFmtId="0" fontId="2" fillId="0" borderId="8" xfId="1" applyFont="1" applyBorder="1" applyAlignment="1" applyProtection="1">
      <alignment horizontal="left" vertical="center"/>
    </xf>
    <xf numFmtId="194" fontId="5" fillId="0" borderId="0" xfId="0" applyNumberFormat="1" applyFont="1" applyAlignment="1">
      <alignment horizontal="center" vertical="center"/>
    </xf>
    <xf numFmtId="195" fontId="26" fillId="7" borderId="14" xfId="0" applyNumberFormat="1" applyFont="1" applyFill="1" applyBorder="1" applyAlignment="1">
      <alignment horizontal="center" vertical="center"/>
    </xf>
    <xf numFmtId="195" fontId="5" fillId="0" borderId="0" xfId="0" applyNumberFormat="1" applyFont="1" applyAlignment="1">
      <alignment horizontal="center" vertical="center"/>
    </xf>
    <xf numFmtId="194" fontId="26" fillId="11" borderId="14" xfId="0" applyNumberFormat="1" applyFont="1" applyFill="1" applyBorder="1" applyAlignment="1">
      <alignment horizontal="center" vertical="center"/>
    </xf>
    <xf numFmtId="193" fontId="12" fillId="0" borderId="1" xfId="1" applyNumberFormat="1" applyFont="1" applyBorder="1" applyAlignment="1" applyProtection="1">
      <alignment horizontal="center" vertical="center"/>
    </xf>
    <xf numFmtId="193" fontId="5" fillId="0" borderId="0" xfId="0" applyNumberFormat="1" applyFont="1">
      <alignment vertical="center"/>
    </xf>
    <xf numFmtId="2" fontId="5" fillId="0" borderId="10" xfId="1" applyNumberFormat="1" applyFont="1" applyBorder="1" applyAlignment="1" applyProtection="1">
      <alignment horizontal="center" vertical="center"/>
    </xf>
    <xf numFmtId="188" fontId="3" fillId="0" borderId="0" xfId="0" applyNumberFormat="1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92" fontId="3" fillId="0" borderId="7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92" fontId="3" fillId="0" borderId="5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88" fontId="3" fillId="0" borderId="11" xfId="0" applyNumberFormat="1" applyFont="1" applyBorder="1" applyAlignment="1">
      <alignment horizontal="center" vertical="center"/>
    </xf>
    <xf numFmtId="192" fontId="3" fillId="0" borderId="0" xfId="0" applyNumberFormat="1" applyFont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 vertical="center"/>
    </xf>
    <xf numFmtId="187" fontId="5" fillId="0" borderId="12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187" fontId="5" fillId="0" borderId="16" xfId="0" applyNumberFormat="1" applyFont="1" applyBorder="1" applyAlignment="1">
      <alignment horizontal="center" vertical="center"/>
    </xf>
    <xf numFmtId="192" fontId="5" fillId="0" borderId="16" xfId="0" applyNumberFormat="1" applyFont="1" applyBorder="1" applyAlignment="1">
      <alignment horizontal="center" vertical="center"/>
    </xf>
    <xf numFmtId="0" fontId="2" fillId="3" borderId="3" xfId="1" applyFont="1" applyFill="1" applyBorder="1" applyProtection="1">
      <alignment vertical="center"/>
    </xf>
    <xf numFmtId="0" fontId="2" fillId="3" borderId="28" xfId="1" applyFont="1" applyFill="1" applyBorder="1" applyProtection="1">
      <alignment vertical="center"/>
    </xf>
    <xf numFmtId="0" fontId="2" fillId="3" borderId="29" xfId="1" applyFont="1" applyFill="1" applyBorder="1" applyProtection="1">
      <alignment vertical="center"/>
    </xf>
    <xf numFmtId="187" fontId="5" fillId="0" borderId="13" xfId="0" applyNumberFormat="1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192" fontId="5" fillId="0" borderId="12" xfId="0" applyNumberFormat="1" applyFont="1" applyBorder="1" applyAlignment="1">
      <alignment horizontal="center" vertical="center"/>
    </xf>
    <xf numFmtId="2" fontId="5" fillId="0" borderId="16" xfId="0" applyNumberFormat="1" applyFont="1" applyBorder="1" applyAlignment="1">
      <alignment horizontal="center" vertical="center"/>
    </xf>
    <xf numFmtId="188" fontId="5" fillId="0" borderId="16" xfId="0" applyNumberFormat="1" applyFont="1" applyBorder="1" applyAlignment="1">
      <alignment horizontal="center" vertical="center"/>
    </xf>
    <xf numFmtId="0" fontId="35" fillId="12" borderId="1" xfId="1" applyFont="1" applyFill="1" applyBorder="1" applyAlignment="1" applyProtection="1">
      <alignment horizontal="center" vertical="center"/>
    </xf>
    <xf numFmtId="0" fontId="37" fillId="12" borderId="1" xfId="1" applyFont="1" applyFill="1" applyBorder="1" applyAlignment="1" applyProtection="1">
      <alignment horizontal="center" vertical="center"/>
    </xf>
    <xf numFmtId="178" fontId="35" fillId="12" borderId="1" xfId="1" applyNumberFormat="1" applyFont="1" applyFill="1" applyBorder="1" applyAlignment="1" applyProtection="1">
      <alignment horizontal="center" vertical="center"/>
    </xf>
    <xf numFmtId="0" fontId="35" fillId="12" borderId="2" xfId="1" applyFont="1" applyFill="1" applyBorder="1" applyAlignment="1" applyProtection="1">
      <alignment horizontal="center" vertical="center"/>
    </xf>
    <xf numFmtId="0" fontId="35" fillId="12" borderId="1" xfId="1" applyFont="1" applyFill="1" applyBorder="1" applyAlignment="1" applyProtection="1">
      <alignment horizontal="center" vertical="center" wrapText="1"/>
    </xf>
    <xf numFmtId="181" fontId="35" fillId="12" borderId="1" xfId="1" applyNumberFormat="1" applyFont="1" applyFill="1" applyBorder="1" applyAlignment="1" applyProtection="1">
      <alignment horizontal="center" vertical="center"/>
    </xf>
    <xf numFmtId="0" fontId="35" fillId="12" borderId="0" xfId="0" applyFont="1" applyFill="1">
      <alignment vertical="center"/>
    </xf>
    <xf numFmtId="0" fontId="7" fillId="12" borderId="1" xfId="1" applyFont="1" applyFill="1" applyBorder="1" applyAlignment="1" applyProtection="1">
      <alignment horizontal="center" vertical="center"/>
    </xf>
    <xf numFmtId="182" fontId="5" fillId="12" borderId="1" xfId="1" applyNumberFormat="1" applyFont="1" applyFill="1" applyBorder="1" applyAlignment="1" applyProtection="1">
      <alignment horizontal="center" vertical="center"/>
    </xf>
    <xf numFmtId="176" fontId="7" fillId="12" borderId="1" xfId="1" applyNumberFormat="1" applyFont="1" applyFill="1" applyBorder="1" applyAlignment="1" applyProtection="1">
      <alignment horizontal="center" vertical="center"/>
    </xf>
    <xf numFmtId="178" fontId="10" fillId="12" borderId="1" xfId="1" applyNumberFormat="1" applyFont="1" applyFill="1" applyBorder="1" applyAlignment="1" applyProtection="1">
      <alignment horizontal="center" vertical="center"/>
    </xf>
    <xf numFmtId="178" fontId="10" fillId="12" borderId="1" xfId="0" applyNumberFormat="1" applyFont="1" applyFill="1" applyBorder="1" applyAlignment="1">
      <alignment horizontal="center" vertical="center"/>
    </xf>
    <xf numFmtId="193" fontId="12" fillId="12" borderId="1" xfId="1" applyNumberFormat="1" applyFont="1" applyFill="1" applyBorder="1" applyAlignment="1" applyProtection="1">
      <alignment horizontal="center" vertical="center"/>
    </xf>
    <xf numFmtId="187" fontId="12" fillId="12" borderId="1" xfId="1" applyNumberFormat="1" applyFont="1" applyFill="1" applyBorder="1" applyAlignment="1" applyProtection="1">
      <alignment horizontal="center" vertical="center"/>
    </xf>
    <xf numFmtId="180" fontId="12" fillId="12" borderId="1" xfId="1" applyNumberFormat="1" applyFont="1" applyFill="1" applyBorder="1" applyAlignment="1" applyProtection="1">
      <alignment horizontal="center" vertical="center"/>
    </xf>
    <xf numFmtId="180" fontId="12" fillId="12" borderId="3" xfId="1" applyNumberFormat="1" applyFont="1" applyFill="1" applyBorder="1" applyAlignment="1" applyProtection="1">
      <alignment horizontal="center" vertical="center"/>
    </xf>
    <xf numFmtId="2" fontId="5" fillId="9" borderId="1" xfId="1" applyNumberFormat="1" applyFont="1" applyFill="1" applyBorder="1" applyAlignment="1" applyProtection="1">
      <alignment horizontal="center" vertical="center"/>
    </xf>
    <xf numFmtId="190" fontId="37" fillId="12" borderId="14" xfId="0" applyNumberFormat="1" applyFont="1" applyFill="1" applyBorder="1" applyAlignment="1">
      <alignment horizontal="center" vertical="center"/>
    </xf>
    <xf numFmtId="195" fontId="37" fillId="12" borderId="14" xfId="0" applyNumberFormat="1" applyFont="1" applyFill="1" applyBorder="1" applyAlignment="1">
      <alignment horizontal="center" vertical="center"/>
    </xf>
    <xf numFmtId="194" fontId="37" fillId="12" borderId="14" xfId="0" applyNumberFormat="1" applyFont="1" applyFill="1" applyBorder="1" applyAlignment="1">
      <alignment horizontal="center" vertical="center"/>
    </xf>
    <xf numFmtId="0" fontId="27" fillId="0" borderId="1" xfId="1" applyFont="1" applyBorder="1" applyAlignment="1" applyProtection="1">
      <alignment horizontal="center" vertical="center"/>
    </xf>
    <xf numFmtId="0" fontId="27" fillId="0" borderId="0" xfId="1" applyFont="1" applyAlignment="1" applyProtection="1">
      <alignment horizontal="center" vertical="center"/>
    </xf>
    <xf numFmtId="180" fontId="37" fillId="0" borderId="1" xfId="1" applyNumberFormat="1" applyFont="1" applyBorder="1" applyAlignment="1" applyProtection="1">
      <alignment horizontal="center" vertical="center"/>
    </xf>
    <xf numFmtId="180" fontId="27" fillId="0" borderId="1" xfId="1" applyNumberFormat="1" applyFont="1" applyBorder="1" applyAlignment="1" applyProtection="1">
      <alignment horizontal="center" vertical="center"/>
    </xf>
    <xf numFmtId="179" fontId="27" fillId="0" borderId="1" xfId="1" applyNumberFormat="1" applyFont="1" applyBorder="1" applyAlignment="1" applyProtection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3" xfId="1" applyFont="1" applyBorder="1" applyAlignment="1" applyProtection="1">
      <alignment horizontal="center" vertical="center"/>
    </xf>
    <xf numFmtId="0" fontId="60" fillId="12" borderId="1" xfId="1" applyFont="1" applyFill="1" applyBorder="1" applyAlignment="1" applyProtection="1">
      <alignment horizontal="center" vertical="center"/>
    </xf>
    <xf numFmtId="177" fontId="65" fillId="12" borderId="1" xfId="0" applyNumberFormat="1" applyFont="1" applyFill="1" applyBorder="1" applyAlignment="1">
      <alignment horizontal="center" vertical="center"/>
    </xf>
    <xf numFmtId="187" fontId="67" fillId="10" borderId="1" xfId="1" applyNumberFormat="1" applyFont="1" applyFill="1" applyBorder="1" applyAlignment="1" applyProtection="1">
      <alignment horizontal="center" vertical="center"/>
    </xf>
    <xf numFmtId="187" fontId="67" fillId="10" borderId="3" xfId="1" applyNumberFormat="1" applyFont="1" applyFill="1" applyBorder="1" applyAlignment="1" applyProtection="1">
      <alignment horizontal="center" vertical="center"/>
    </xf>
    <xf numFmtId="1" fontId="7" fillId="12" borderId="1" xfId="1" applyNumberFormat="1" applyFont="1" applyFill="1" applyBorder="1" applyAlignment="1" applyProtection="1">
      <alignment horizontal="center" vertical="center"/>
    </xf>
    <xf numFmtId="1" fontId="7" fillId="0" borderId="1" xfId="1" applyNumberFormat="1" applyFont="1" applyBorder="1" applyAlignment="1" applyProtection="1">
      <alignment horizontal="center" vertical="center"/>
    </xf>
    <xf numFmtId="1" fontId="5" fillId="0" borderId="0" xfId="0" applyNumberFormat="1" applyFont="1">
      <alignment vertical="center"/>
    </xf>
    <xf numFmtId="1" fontId="60" fillId="12" borderId="1" xfId="1" applyNumberFormat="1" applyFont="1" applyFill="1" applyBorder="1" applyAlignment="1" applyProtection="1">
      <alignment horizontal="center" vertical="center"/>
    </xf>
    <xf numFmtId="1" fontId="5" fillId="9" borderId="1" xfId="1" applyNumberFormat="1" applyFont="1" applyFill="1" applyBorder="1" applyAlignment="1" applyProtection="1">
      <alignment horizontal="center" vertical="center"/>
    </xf>
    <xf numFmtId="1" fontId="5" fillId="3" borderId="1" xfId="1" applyNumberFormat="1" applyFont="1" applyFill="1" applyBorder="1" applyAlignment="1" applyProtection="1">
      <alignment horizontal="center" vertical="center"/>
    </xf>
    <xf numFmtId="1" fontId="27" fillId="10" borderId="14" xfId="1" applyNumberFormat="1" applyFont="1" applyFill="1" applyBorder="1" applyAlignment="1" applyProtection="1">
      <alignment horizontal="center" vertical="center"/>
    </xf>
    <xf numFmtId="1" fontId="5" fillId="3" borderId="14" xfId="1" applyNumberFormat="1" applyFont="1" applyFill="1" applyBorder="1" applyAlignment="1" applyProtection="1">
      <alignment horizontal="center" vertical="center"/>
    </xf>
    <xf numFmtId="0" fontId="46" fillId="0" borderId="25" xfId="0" applyFont="1" applyBorder="1" applyAlignment="1">
      <alignment vertical="center" wrapText="1"/>
    </xf>
    <xf numFmtId="0" fontId="35" fillId="9" borderId="1" xfId="1" applyFont="1" applyFill="1" applyBorder="1" applyAlignment="1" applyProtection="1">
      <alignment horizontal="center" vertical="center"/>
    </xf>
    <xf numFmtId="0" fontId="41" fillId="9" borderId="1" xfId="1" applyFont="1" applyFill="1" applyBorder="1" applyAlignment="1" applyProtection="1">
      <alignment horizontal="center" vertical="center"/>
    </xf>
    <xf numFmtId="0" fontId="4" fillId="2" borderId="0" xfId="0" applyFont="1" applyFill="1">
      <alignment vertical="center"/>
    </xf>
    <xf numFmtId="0" fontId="5" fillId="3" borderId="1" xfId="1" applyFont="1" applyFill="1" applyBorder="1" applyAlignment="1" applyProtection="1">
      <alignment horizontal="center" vertical="center"/>
    </xf>
    <xf numFmtId="0" fontId="27" fillId="3" borderId="1" xfId="1" applyFont="1" applyFill="1" applyBorder="1" applyAlignment="1" applyProtection="1">
      <alignment horizontal="center" vertical="center"/>
    </xf>
    <xf numFmtId="0" fontId="2" fillId="3" borderId="3" xfId="1" applyFont="1" applyFill="1" applyBorder="1" applyAlignment="1" applyProtection="1">
      <alignment horizontal="center" vertical="center"/>
    </xf>
    <xf numFmtId="0" fontId="2" fillId="3" borderId="28" xfId="1" applyFont="1" applyFill="1" applyBorder="1" applyAlignment="1" applyProtection="1">
      <alignment horizontal="center" vertical="center"/>
    </xf>
    <xf numFmtId="0" fontId="2" fillId="3" borderId="29" xfId="1" applyFont="1" applyFill="1" applyBorder="1" applyAlignment="1" applyProtection="1">
      <alignment horizontal="center" vertical="center"/>
    </xf>
    <xf numFmtId="0" fontId="5" fillId="2" borderId="3" xfId="1" applyFont="1" applyFill="1" applyBorder="1" applyAlignment="1" applyProtection="1">
      <alignment horizontal="center" vertical="center"/>
    </xf>
    <xf numFmtId="0" fontId="5" fillId="2" borderId="29" xfId="1" applyFont="1" applyFill="1" applyBorder="1" applyAlignment="1" applyProtection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6" fillId="0" borderId="23" xfId="0" applyFont="1" applyBorder="1" applyAlignment="1">
      <alignment horizontal="center" vertical="center" wrapText="1"/>
    </xf>
    <xf numFmtId="0" fontId="46" fillId="0" borderId="2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6" fillId="0" borderId="15" xfId="1" applyFont="1" applyBorder="1" applyAlignment="1" applyProtection="1">
      <alignment vertical="center" wrapText="1"/>
    </xf>
    <xf numFmtId="0" fontId="46" fillId="0" borderId="19" xfId="1" applyFont="1" applyBorder="1" applyAlignment="1" applyProtection="1">
      <alignment vertical="center" wrapText="1"/>
    </xf>
    <xf numFmtId="0" fontId="46" fillId="0" borderId="15" xfId="1" applyFont="1" applyBorder="1" applyAlignment="1" applyProtection="1">
      <alignment horizontal="center" vertical="center" wrapText="1"/>
    </xf>
    <xf numFmtId="0" fontId="46" fillId="0" borderId="19" xfId="1" applyFont="1" applyBorder="1" applyAlignment="1" applyProtection="1">
      <alignment horizontal="center" vertical="center" wrapText="1"/>
    </xf>
    <xf numFmtId="0" fontId="48" fillId="0" borderId="15" xfId="0" applyFont="1" applyBorder="1" applyAlignment="1">
      <alignment horizontal="center" vertical="center" wrapText="1"/>
    </xf>
    <xf numFmtId="0" fontId="48" fillId="0" borderId="19" xfId="0" applyFont="1" applyBorder="1" applyAlignment="1">
      <alignment horizontal="center" vertical="center" wrapText="1"/>
    </xf>
    <xf numFmtId="0" fontId="49" fillId="0" borderId="15" xfId="1" applyFont="1" applyBorder="1" applyAlignment="1" applyProtection="1">
      <alignment vertical="center" wrapText="1"/>
    </xf>
    <xf numFmtId="0" fontId="49" fillId="0" borderId="19" xfId="1" applyFont="1" applyBorder="1" applyAlignment="1" applyProtection="1">
      <alignment vertical="center" wrapText="1"/>
    </xf>
    <xf numFmtId="0" fontId="47" fillId="0" borderId="15" xfId="0" applyFont="1" applyBorder="1" applyAlignment="1">
      <alignment horizontal="center" vertical="center" wrapText="1"/>
    </xf>
    <xf numFmtId="0" fontId="47" fillId="0" borderId="19" xfId="0" applyFont="1" applyBorder="1" applyAlignment="1">
      <alignment horizontal="center" vertical="center" wrapText="1"/>
    </xf>
    <xf numFmtId="0" fontId="46" fillId="0" borderId="4" xfId="1" applyFont="1" applyBorder="1" applyAlignment="1" applyProtection="1">
      <alignment vertical="center" wrapText="1"/>
    </xf>
    <xf numFmtId="0" fontId="46" fillId="0" borderId="22" xfId="1" applyFont="1" applyBorder="1" applyAlignment="1" applyProtection="1">
      <alignment vertical="center" wrapText="1"/>
    </xf>
    <xf numFmtId="0" fontId="46" fillId="0" borderId="20" xfId="1" applyFont="1" applyBorder="1" applyAlignment="1" applyProtection="1">
      <alignment horizontal="center" vertical="center" wrapText="1"/>
    </xf>
    <xf numFmtId="0" fontId="46" fillId="0" borderId="21" xfId="1" applyFont="1" applyBorder="1" applyAlignment="1" applyProtection="1">
      <alignment horizontal="center" vertical="center" wrapText="1"/>
    </xf>
    <xf numFmtId="0" fontId="46" fillId="0" borderId="15" xfId="0" applyFont="1" applyBorder="1" applyAlignment="1">
      <alignment horizontal="center" vertical="center"/>
    </xf>
    <xf numFmtId="0" fontId="46" fillId="0" borderId="19" xfId="0" applyFont="1" applyBorder="1" applyAlignment="1">
      <alignment horizontal="center" vertical="center"/>
    </xf>
    <xf numFmtId="0" fontId="47" fillId="0" borderId="26" xfId="1" applyFont="1" applyBorder="1" applyAlignment="1" applyProtection="1">
      <alignment horizontal="center" vertical="center" wrapText="1"/>
    </xf>
    <xf numFmtId="0" fontId="47" fillId="0" borderId="27" xfId="1" applyFont="1" applyBorder="1" applyAlignment="1" applyProtection="1">
      <alignment horizontal="center" vertical="center" wrapText="1"/>
    </xf>
    <xf numFmtId="0" fontId="47" fillId="0" borderId="18" xfId="1" applyFont="1" applyBorder="1" applyAlignment="1" applyProtection="1">
      <alignment horizontal="center" vertical="center" wrapText="1"/>
    </xf>
  </cellXfs>
  <cellStyles count="3">
    <cellStyle name="一般" xfId="0" builtinId="0" customBuiltin="1"/>
    <cellStyle name="一般 2" xfId="1" xr:uid="{00000000-0005-0000-0000-000001000000}"/>
    <cellStyle name="一般 4" xfId="2" xr:uid="{5BE1E7E0-A41F-4CF1-BED6-7393C2EC3B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10.jpeg"/><Relationship Id="rId7" Type="http://schemas.openxmlformats.org/officeDocument/2006/relationships/image" Target="../media/image14.png"/><Relationship Id="rId2" Type="http://schemas.openxmlformats.org/officeDocument/2006/relationships/image" Target="../media/image9.png"/><Relationship Id="rId1" Type="http://schemas.openxmlformats.org/officeDocument/2006/relationships/image" Target="../media/image8.emf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10" Type="http://schemas.openxmlformats.org/officeDocument/2006/relationships/image" Target="../media/image17.png"/><Relationship Id="rId4" Type="http://schemas.openxmlformats.org/officeDocument/2006/relationships/image" Target="../media/image11.png"/><Relationship Id="rId9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82664</xdr:colOff>
      <xdr:row>50</xdr:row>
      <xdr:rowOff>72236</xdr:rowOff>
    </xdr:from>
    <xdr:ext cx="10814654" cy="5993946"/>
    <xdr:pic>
      <xdr:nvPicPr>
        <xdr:cNvPr id="4" name="圖片 2">
          <a:extLst>
            <a:ext uri="{FF2B5EF4-FFF2-40B4-BE49-F238E27FC236}">
              <a16:creationId xmlns:a16="http://schemas.microsoft.com/office/drawing/2014/main" id="{62913F82-3D10-4958-807C-1E28325AA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21508" y="10811674"/>
          <a:ext cx="10814654" cy="599394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13</xdr:col>
      <xdr:colOff>282577</xdr:colOff>
      <xdr:row>2</xdr:row>
      <xdr:rowOff>90836</xdr:rowOff>
    </xdr:from>
    <xdr:ext cx="5149288" cy="3028840"/>
    <xdr:pic>
      <xdr:nvPicPr>
        <xdr:cNvPr id="2" name="Picture 2">
          <a:extLst>
            <a:ext uri="{FF2B5EF4-FFF2-40B4-BE49-F238E27FC236}">
              <a16:creationId xmlns:a16="http://schemas.microsoft.com/office/drawing/2014/main" id="{F91829D8-BA1A-48B9-80A4-5BD0F2C53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500727" y="306736"/>
          <a:ext cx="5149288" cy="302884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21</xdr:col>
      <xdr:colOff>463545</xdr:colOff>
      <xdr:row>2</xdr:row>
      <xdr:rowOff>114300</xdr:rowOff>
    </xdr:from>
    <xdr:ext cx="5149288" cy="3035305"/>
    <xdr:pic>
      <xdr:nvPicPr>
        <xdr:cNvPr id="3" name="Picture 3">
          <a:extLst>
            <a:ext uri="{FF2B5EF4-FFF2-40B4-BE49-F238E27FC236}">
              <a16:creationId xmlns:a16="http://schemas.microsoft.com/office/drawing/2014/main" id="{357CB26F-704A-4461-9E84-A2C3C67E3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23660095" y="330200"/>
          <a:ext cx="5149288" cy="303530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50804</xdr:colOff>
      <xdr:row>133</xdr:row>
      <xdr:rowOff>81281</xdr:rowOff>
    </xdr:from>
    <xdr:ext cx="4521936" cy="3502316"/>
    <xdr:pic>
      <xdr:nvPicPr>
        <xdr:cNvPr id="8" name="圖片 9">
          <a:extLst>
            <a:ext uri="{FF2B5EF4-FFF2-40B4-BE49-F238E27FC236}">
              <a16:creationId xmlns:a16="http://schemas.microsoft.com/office/drawing/2014/main" id="{CB5C3B3F-3033-479A-976A-F64B7C010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54485" r="11563" b="36694"/>
        <a:stretch>
          <a:fillRect/>
        </a:stretch>
      </xdr:blipFill>
      <xdr:spPr>
        <a:xfrm>
          <a:off x="438154" y="13905231"/>
          <a:ext cx="4521936" cy="350231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38103</xdr:colOff>
      <xdr:row>113</xdr:row>
      <xdr:rowOff>5074</xdr:rowOff>
    </xdr:from>
    <xdr:ext cx="4590141" cy="3642686"/>
    <xdr:pic>
      <xdr:nvPicPr>
        <xdr:cNvPr id="5" name="圖片 11">
          <a:extLst>
            <a:ext uri="{FF2B5EF4-FFF2-40B4-BE49-F238E27FC236}">
              <a16:creationId xmlns:a16="http://schemas.microsoft.com/office/drawing/2014/main" id="{7073F874-2D62-4D98-A9B2-0FA7AC0AE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425453" y="9892024"/>
          <a:ext cx="4590141" cy="3642686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4</xdr:col>
      <xdr:colOff>0</xdr:colOff>
      <xdr:row>113</xdr:row>
      <xdr:rowOff>0</xdr:rowOff>
    </xdr:from>
    <xdr:to>
      <xdr:col>6</xdr:col>
      <xdr:colOff>620557</xdr:colOff>
      <xdr:row>130</xdr:row>
      <xdr:rowOff>164333</xdr:rowOff>
    </xdr:to>
    <xdr:pic>
      <xdr:nvPicPr>
        <xdr:cNvPr id="11" name="圖片 12">
          <a:extLst>
            <a:ext uri="{FF2B5EF4-FFF2-40B4-BE49-F238E27FC236}">
              <a16:creationId xmlns:a16="http://schemas.microsoft.com/office/drawing/2014/main" id="{52D54747-1B6E-48E3-957B-726291DA2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67425" y="23812500"/>
          <a:ext cx="5097307" cy="356475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2250255</xdr:colOff>
      <xdr:row>130</xdr:row>
      <xdr:rowOff>159094</xdr:rowOff>
    </xdr:to>
    <xdr:pic>
      <xdr:nvPicPr>
        <xdr:cNvPr id="12" name="圖片 11">
          <a:extLst>
            <a:ext uri="{FF2B5EF4-FFF2-40B4-BE49-F238E27FC236}">
              <a16:creationId xmlns:a16="http://schemas.microsoft.com/office/drawing/2014/main" id="{FBFA5414-3CB4-4612-8C3E-FB870E2B0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039725" y="23812500"/>
          <a:ext cx="4745805" cy="35595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106134</xdr:colOff>
      <xdr:row>7</xdr:row>
      <xdr:rowOff>178253</xdr:rowOff>
    </xdr:from>
    <xdr:ext cx="1730556" cy="2320710"/>
    <xdr:pic>
      <xdr:nvPicPr>
        <xdr:cNvPr id="5" name="圖片 1">
          <a:extLst>
            <a:ext uri="{FF2B5EF4-FFF2-40B4-BE49-F238E27FC236}">
              <a16:creationId xmlns:a16="http://schemas.microsoft.com/office/drawing/2014/main" id="{24B22FEC-16CD-4620-934B-52FE3840D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013384" y="4756603"/>
          <a:ext cx="1730556" cy="232071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21</xdr:col>
      <xdr:colOff>0</xdr:colOff>
      <xdr:row>8</xdr:row>
      <xdr:rowOff>0</xdr:rowOff>
    </xdr:from>
    <xdr:ext cx="304796" cy="315413"/>
    <xdr:sp macro="" textlink="">
      <xdr:nvSpPr>
        <xdr:cNvPr id="14" name="AutoShape 6" descr="https://media.beckman.com/-/media/beckman/flow-cytometry/flow-cytometer-cytoflex-flow-flat-front-view-2017-02.png?w=600&amp;hash=AD7C48750D6FCD20351E5A14327C9676">
          <a:extLst>
            <a:ext uri="{FF2B5EF4-FFF2-40B4-BE49-F238E27FC236}">
              <a16:creationId xmlns:a16="http://schemas.microsoft.com/office/drawing/2014/main" id="{474E3212-DC7C-4813-99DD-AC05251A141A}"/>
            </a:ext>
          </a:extLst>
        </xdr:cNvPr>
        <xdr:cNvSpPr/>
      </xdr:nvSpPr>
      <xdr:spPr>
        <a:xfrm>
          <a:off x="31750000" y="7156450"/>
          <a:ext cx="304796" cy="315413"/>
        </a:xfrm>
        <a:prstGeom prst="rect">
          <a:avLst/>
        </a:prstGeom>
        <a:noFill/>
        <a:ln cap="flat">
          <a:noFill/>
          <a:prstDash val="solid"/>
        </a:ln>
      </xdr:spPr>
      <xdr:txBody>
        <a:bodyPr lIns="0" tIns="0" rIns="0" bIns="0"/>
        <a:lstStyle/>
        <a:p>
          <a:endParaRPr lang="zh-TW" altLang="en-US"/>
        </a:p>
      </xdr:txBody>
    </xdr:sp>
    <xdr:clientData/>
  </xdr:oneCellAnchor>
  <xdr:oneCellAnchor>
    <xdr:from>
      <xdr:col>21</xdr:col>
      <xdr:colOff>659949</xdr:colOff>
      <xdr:row>7</xdr:row>
      <xdr:rowOff>138787</xdr:rowOff>
    </xdr:from>
    <xdr:ext cx="4604561" cy="1911644"/>
    <xdr:pic>
      <xdr:nvPicPr>
        <xdr:cNvPr id="7" name="圖片 2">
          <a:extLst>
            <a:ext uri="{FF2B5EF4-FFF2-40B4-BE49-F238E27FC236}">
              <a16:creationId xmlns:a16="http://schemas.microsoft.com/office/drawing/2014/main" id="{B38F0C3B-2185-4494-BCCA-F550E93E7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409949" y="4717137"/>
          <a:ext cx="4604561" cy="1911644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28</xdr:col>
      <xdr:colOff>76196</xdr:colOff>
      <xdr:row>7</xdr:row>
      <xdr:rowOff>110221</xdr:rowOff>
    </xdr:from>
    <xdr:ext cx="2329543" cy="1630905"/>
    <xdr:pic>
      <xdr:nvPicPr>
        <xdr:cNvPr id="10" name="圖片 2">
          <a:extLst>
            <a:ext uri="{FF2B5EF4-FFF2-40B4-BE49-F238E27FC236}">
              <a16:creationId xmlns:a16="http://schemas.microsoft.com/office/drawing/2014/main" id="{BDEF2C58-4809-49A2-8186-25A1F4C7A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571146" y="4688571"/>
          <a:ext cx="2329543" cy="163090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29</xdr:col>
      <xdr:colOff>247646</xdr:colOff>
      <xdr:row>7</xdr:row>
      <xdr:rowOff>66678</xdr:rowOff>
    </xdr:from>
    <xdr:ext cx="2454725" cy="1624888"/>
    <xdr:pic>
      <xdr:nvPicPr>
        <xdr:cNvPr id="11" name="Picture 6">
          <a:extLst>
            <a:ext uri="{FF2B5EF4-FFF2-40B4-BE49-F238E27FC236}">
              <a16:creationId xmlns:a16="http://schemas.microsoft.com/office/drawing/2014/main" id="{0AAB9F9C-ACFC-40A8-B911-0A97EE422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t="33008" b="4716"/>
        <a:stretch>
          <a:fillRect/>
        </a:stretch>
      </xdr:blipFill>
      <xdr:spPr>
        <a:xfrm>
          <a:off x="51263546" y="4645028"/>
          <a:ext cx="2454725" cy="1624888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30</xdr:col>
      <xdr:colOff>57150</xdr:colOff>
      <xdr:row>7</xdr:row>
      <xdr:rowOff>142875</xdr:rowOff>
    </xdr:from>
    <xdr:ext cx="2503782" cy="1479316"/>
    <xdr:pic>
      <xdr:nvPicPr>
        <xdr:cNvPr id="12" name="圖片 4">
          <a:extLst>
            <a:ext uri="{FF2B5EF4-FFF2-40B4-BE49-F238E27FC236}">
              <a16:creationId xmlns:a16="http://schemas.microsoft.com/office/drawing/2014/main" id="{F4E4075A-92E3-4A07-B43F-4D6DD949F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3981350" y="4721225"/>
          <a:ext cx="2503782" cy="147931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20</xdr:col>
      <xdr:colOff>19056</xdr:colOff>
      <xdr:row>7</xdr:row>
      <xdr:rowOff>323853</xdr:rowOff>
    </xdr:from>
    <xdr:ext cx="2326983" cy="1375394"/>
    <xdr:pic>
      <xdr:nvPicPr>
        <xdr:cNvPr id="6" name="圖片 7">
          <a:extLst>
            <a:ext uri="{FF2B5EF4-FFF2-40B4-BE49-F238E27FC236}">
              <a16:creationId xmlns:a16="http://schemas.microsoft.com/office/drawing/2014/main" id="{E806060C-8942-446D-97CE-CE5AECD9E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9286206" y="4902203"/>
          <a:ext cx="2326983" cy="1375394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24</xdr:col>
      <xdr:colOff>219090</xdr:colOff>
      <xdr:row>7</xdr:row>
      <xdr:rowOff>123828</xdr:rowOff>
    </xdr:from>
    <xdr:ext cx="1636190" cy="1907996"/>
    <xdr:pic>
      <xdr:nvPicPr>
        <xdr:cNvPr id="8" name="Picture 12">
          <a:extLst>
            <a:ext uri="{FF2B5EF4-FFF2-40B4-BE49-F238E27FC236}">
              <a16:creationId xmlns:a16="http://schemas.microsoft.com/office/drawing/2014/main" id="{AAC4C88D-E717-4DE2-899D-9475B8812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 t="12520"/>
        <a:stretch>
          <a:fillRect/>
        </a:stretch>
      </xdr:blipFill>
      <xdr:spPr>
        <a:xfrm>
          <a:off x="40725740" y="4702178"/>
          <a:ext cx="1636190" cy="190799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25</xdr:col>
      <xdr:colOff>273048</xdr:colOff>
      <xdr:row>7</xdr:row>
      <xdr:rowOff>508004</xdr:rowOff>
    </xdr:from>
    <xdr:ext cx="2369246" cy="1712515"/>
    <xdr:pic>
      <xdr:nvPicPr>
        <xdr:cNvPr id="9" name="圖片 8">
          <a:extLst>
            <a:ext uri="{FF2B5EF4-FFF2-40B4-BE49-F238E27FC236}">
              <a16:creationId xmlns:a16="http://schemas.microsoft.com/office/drawing/2014/main" id="{12360CA1-38C6-43C5-A3B8-7C5DAD942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805348" y="5086354"/>
          <a:ext cx="2369246" cy="171251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32</xdr:col>
      <xdr:colOff>988210</xdr:colOff>
      <xdr:row>7</xdr:row>
      <xdr:rowOff>52011</xdr:rowOff>
    </xdr:from>
    <xdr:ext cx="2078778" cy="1814517"/>
    <xdr:pic>
      <xdr:nvPicPr>
        <xdr:cNvPr id="13" name="圖片 11" descr="Agilent 7890B GC System - Quantum Analytics">
          <a:extLst>
            <a:ext uri="{FF2B5EF4-FFF2-40B4-BE49-F238E27FC236}">
              <a16:creationId xmlns:a16="http://schemas.microsoft.com/office/drawing/2014/main" id="{B9C0ED71-3763-43D5-BBD8-D9DD7046B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58970060" y="4630361"/>
          <a:ext cx="2078778" cy="181451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39</xdr:col>
      <xdr:colOff>27212</xdr:colOff>
      <xdr:row>3</xdr:row>
      <xdr:rowOff>2004785</xdr:rowOff>
    </xdr:from>
    <xdr:ext cx="2376717" cy="1395090"/>
    <xdr:pic>
      <xdr:nvPicPr>
        <xdr:cNvPr id="2" name="圖片 3">
          <a:extLst>
            <a:ext uri="{FF2B5EF4-FFF2-40B4-BE49-F238E27FC236}">
              <a16:creationId xmlns:a16="http://schemas.microsoft.com/office/drawing/2014/main" id="{DC7282DF-DE46-4049-ACE8-6BE569B56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7890912" y="2671535"/>
          <a:ext cx="2376717" cy="139509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40</xdr:col>
      <xdr:colOff>96700</xdr:colOff>
      <xdr:row>3</xdr:row>
      <xdr:rowOff>2018574</xdr:rowOff>
    </xdr:from>
    <xdr:ext cx="2385788" cy="1406063"/>
    <xdr:pic>
      <xdr:nvPicPr>
        <xdr:cNvPr id="3" name="圖片 10">
          <a:extLst>
            <a:ext uri="{FF2B5EF4-FFF2-40B4-BE49-F238E27FC236}">
              <a16:creationId xmlns:a16="http://schemas.microsoft.com/office/drawing/2014/main" id="{1256E721-F53A-488E-98F5-B9EC4BA94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3126125" y="2685324"/>
          <a:ext cx="2385788" cy="140606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40</xdr:col>
      <xdr:colOff>320286</xdr:colOff>
      <xdr:row>3</xdr:row>
      <xdr:rowOff>58164</xdr:rowOff>
    </xdr:from>
    <xdr:ext cx="1857759" cy="4848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文字方塊 13">
              <a:extLst>
                <a:ext uri="{FF2B5EF4-FFF2-40B4-BE49-F238E27FC236}">
                  <a16:creationId xmlns:a16="http://schemas.microsoft.com/office/drawing/2014/main" id="{2A7D8AC0-EF80-4BA4-B85D-B9A7D9C87CCB}"/>
                </a:ext>
              </a:extLst>
            </xdr:cNvPr>
            <xdr:cNvSpPr txBox="1"/>
          </xdr:nvSpPr>
          <xdr:spPr>
            <a:xfrm>
              <a:off x="80596986" y="724914"/>
              <a:ext cx="1857759" cy="484814"/>
            </a:xfrm>
            <a:prstGeom prst="rect">
              <a:avLst/>
            </a:prstGeom>
            <a:noFill/>
            <a:ln cap="flat">
              <a:noFill/>
            </a:ln>
          </xdr:spPr>
          <xdr:txBody>
            <a:bodyPr vert="horz" wrap="square" lIns="0" tIns="0" rIns="0" bIns="0" anchor="t" anchorCtr="0" compatLnSpc="0">
              <a:spAutoFit/>
            </a:bodyPr>
            <a:lstStyle/>
            <a:p>
              <a:pPr marL="0" marR="0" lvl="0" indent="0" defTabSz="914400" rtl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  <a:tabLst/>
                <a:defRPr sz="1800" b="0" i="0" u="none" strike="noStrike" kern="0" cap="none" spc="0" baseline="0">
                  <a:solidFill>
                    <a:srgbClr val="000000"/>
                  </a:solidFill>
                  <a:uFillTx/>
                </a:defRPr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hr m:val="∑"/>
                        <m:ctrlPr>
                          <a:rPr lang="zh-TW" altLang="en-US" i="1">
                            <a:latin typeface="Cambria Math" panose="02040503050406030204" pitchFamily="18" charset="0"/>
                          </a:rPr>
                        </m:ctrlPr>
                      </m:naryPr>
                      <m:sub/>
                      <m:sup>
                        <m:r>
                          <a:rPr lang="zh-TW" altLang="en-US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zh-TW" altLang="en-US" i="0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zh-TW" altLang="en-US" i="1">
                            <a:latin typeface="Cambria Math" panose="02040503050406030204" pitchFamily="18" charset="0"/>
                          </a:rPr>
                          <m:t>𝑖</m:t>
                        </m:r>
                      </m:sup>
                      <m:e>
                        <m:d>
                          <m:dPr>
                            <m:ctrlPr>
                              <a:rPr lang="zh-TW" altLang="en-US" i="1">
                                <a:solidFill>
                                  <a:srgbClr val="836967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zh-TW" altLang="en-US" i="0">
                                <a:latin typeface="Cambria Math" panose="02040503050406030204" pitchFamily="18" charset="0"/>
                              </a:rPr>
                              <m:t>藻種</m:t>
                            </m:r>
                            <m:r>
                              <a:rPr lang="zh-TW" altLang="en-US" i="0">
                                <a:latin typeface="Cambria Math" panose="02040503050406030204" pitchFamily="18" charset="0"/>
                              </a:rPr>
                              <m:t>∗</m:t>
                            </m:r>
                            <m:r>
                              <a:rPr lang="zh-TW" altLang="en-US" i="0">
                                <a:latin typeface="Cambria Math" panose="02040503050406030204" pitchFamily="18" charset="0"/>
                              </a:rPr>
                              <m:t>覆蓋率</m:t>
                            </m:r>
                            <m:r>
                              <a:rPr lang="zh-TW" altLang="en-US" i="0">
                                <a:latin typeface="Cambria Math" panose="02040503050406030204" pitchFamily="18" charset="0"/>
                              </a:rPr>
                              <m:t>∗</m:t>
                            </m:r>
                            <m:r>
                              <a:rPr lang="zh-TW" altLang="en-US" i="0">
                                <a:latin typeface="Cambria Math" panose="02040503050406030204" pitchFamily="18" charset="0"/>
                              </a:rPr>
                              <m:t>含碳量</m:t>
                            </m:r>
                          </m:e>
                        </m:d>
                        <m:r>
                          <a:rPr lang="zh-TW" altLang="en-US" i="1">
                            <a:latin typeface="Cambria Math" panose="02040503050406030204" pitchFamily="18" charset="0"/>
                          </a:rPr>
                          <m:t>𝑖</m:t>
                        </m:r>
                      </m:e>
                    </m:nary>
                  </m:oMath>
                </m:oMathPara>
              </a14:m>
              <a:endParaRPr lang="en-US" sz="1100" b="0" i="0" u="none" strike="noStrike" kern="0" cap="none" spc="0" baseline="0">
                <a:solidFill>
                  <a:srgbClr val="000000"/>
                </a:solidFill>
                <a:uFillTx/>
                <a:latin typeface="Calibri"/>
                <a:ea typeface="新細明體" pitchFamily="18"/>
              </a:endParaRPr>
            </a:p>
          </xdr:txBody>
        </xdr:sp>
      </mc:Choice>
      <mc:Fallback xmlns="">
        <xdr:sp macro="" textlink="">
          <xdr:nvSpPr>
            <xdr:cNvPr id="4" name="文字方塊 13">
              <a:extLst>
                <a:ext uri="{FF2B5EF4-FFF2-40B4-BE49-F238E27FC236}">
                  <a16:creationId xmlns:a16="http://schemas.microsoft.com/office/drawing/2014/main" id="{2A7D8AC0-EF80-4BA4-B85D-B9A7D9C87CCB}"/>
                </a:ext>
              </a:extLst>
            </xdr:cNvPr>
            <xdr:cNvSpPr txBox="1"/>
          </xdr:nvSpPr>
          <xdr:spPr>
            <a:xfrm>
              <a:off x="80596986" y="724914"/>
              <a:ext cx="1857759" cy="484814"/>
            </a:xfrm>
            <a:prstGeom prst="rect">
              <a:avLst/>
            </a:prstGeom>
            <a:noFill/>
            <a:ln cap="flat">
              <a:noFill/>
            </a:ln>
          </xdr:spPr>
          <xdr:txBody>
            <a:bodyPr vert="horz" wrap="square" lIns="0" tIns="0" rIns="0" bIns="0" anchor="t" anchorCtr="0" compatLnSpc="0">
              <a:spAutoFit/>
            </a:bodyPr>
            <a:lstStyle/>
            <a:p>
              <a:pPr marL="0" marR="0" lvl="0" indent="0" defTabSz="914400" rtl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  <a:tabLst/>
                <a:defRPr sz="1800" b="0" i="0" u="none" strike="noStrike" kern="0" cap="none" spc="0" baseline="0">
                  <a:solidFill>
                    <a:srgbClr val="000000"/>
                  </a:solidFill>
                  <a:uFillTx/>
                </a:defRPr>
              </a:pPr>
              <a:r>
                <a:rPr lang="zh-TW" altLang="en-US" i="0">
                  <a:latin typeface="Cambria Math" panose="02040503050406030204" pitchFamily="18" charset="0"/>
                </a:rPr>
                <a:t>∑8^(𝑛=𝑖)▒</a:t>
              </a:r>
              <a:r>
                <a:rPr lang="zh-TW" altLang="en-US" i="0">
                  <a:solidFill>
                    <a:srgbClr val="836967"/>
                  </a:solidFill>
                  <a:latin typeface="Cambria Math" panose="02040503050406030204" pitchFamily="18" charset="0"/>
                </a:rPr>
                <a:t>(</a:t>
              </a:r>
              <a:r>
                <a:rPr lang="zh-TW" altLang="en-US" i="0">
                  <a:latin typeface="Cambria Math" panose="02040503050406030204" pitchFamily="18" charset="0"/>
                </a:rPr>
                <a:t>藻種∗覆蓋率∗含碳量)𝑖</a:t>
              </a:r>
              <a:endParaRPr lang="en-US" sz="1100" b="0" i="0" u="none" strike="noStrike" kern="0" cap="none" spc="0" baseline="0">
                <a:solidFill>
                  <a:srgbClr val="000000"/>
                </a:solidFill>
                <a:uFillTx/>
                <a:latin typeface="Calibri"/>
                <a:ea typeface="新細明體" pitchFamily="18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94"/>
  <sheetViews>
    <sheetView tabSelected="1" zoomScale="80" zoomScaleNormal="80" workbookViewId="0">
      <pane xSplit="2" ySplit="2" topLeftCell="V3" activePane="bottomRight" state="frozen"/>
      <selection pane="topRight" activeCell="C1" sqref="C1"/>
      <selection pane="bottomLeft" activeCell="A39" sqref="A39"/>
      <selection pane="bottomRight" activeCell="AA7" sqref="AA7"/>
    </sheetView>
  </sheetViews>
  <sheetFormatPr defaultColWidth="8.88671875" defaultRowHeight="16.2"/>
  <cols>
    <col min="1" max="1" width="37.109375" style="6" customWidth="1"/>
    <col min="2" max="2" width="26.6640625" style="29" customWidth="1"/>
    <col min="3" max="3" width="19.88671875" style="6" bestFit="1" customWidth="1"/>
    <col min="4" max="4" width="9" style="39" customWidth="1"/>
    <col min="5" max="5" width="10.44140625" style="6" bestFit="1" customWidth="1"/>
    <col min="6" max="6" width="10.33203125" style="6" bestFit="1" customWidth="1"/>
    <col min="7" max="7" width="17.88671875" style="165" bestFit="1" customWidth="1"/>
    <col min="8" max="8" width="17.109375" style="6" customWidth="1"/>
    <col min="9" max="9" width="16.44140625" style="6" customWidth="1"/>
    <col min="10" max="10" width="24.109375" style="6" customWidth="1"/>
    <col min="11" max="11" width="12.44140625" style="6" bestFit="1" customWidth="1"/>
    <col min="12" max="12" width="12" style="6" bestFit="1" customWidth="1"/>
    <col min="13" max="13" width="65.6640625" style="40" customWidth="1"/>
    <col min="14" max="14" width="11.88671875" style="6" bestFit="1" customWidth="1"/>
    <col min="15" max="15" width="18.88671875" style="6" customWidth="1"/>
    <col min="16" max="16" width="21.88671875" style="6" bestFit="1" customWidth="1"/>
    <col min="17" max="17" width="12.109375" style="41" customWidth="1"/>
    <col min="18" max="18" width="14.6640625" style="41" customWidth="1"/>
    <col min="19" max="19" width="13.6640625" style="41" customWidth="1"/>
    <col min="20" max="20" width="20.109375" style="6" customWidth="1"/>
    <col min="21" max="21" width="43.88671875" style="6" customWidth="1"/>
    <col min="22" max="22" width="46" style="6" customWidth="1"/>
    <col min="23" max="23" width="40.88671875" style="6" customWidth="1"/>
    <col min="24" max="24" width="20.33203125" style="42" bestFit="1" customWidth="1"/>
    <col min="25" max="25" width="25.44140625" style="43" bestFit="1" customWidth="1"/>
    <col min="26" max="26" width="23.109375" style="257" bestFit="1" customWidth="1"/>
    <col min="27" max="27" width="27.88671875" style="257" customWidth="1"/>
    <col min="28" max="28" width="28.109375" style="6" customWidth="1"/>
    <col min="29" max="29" width="36.33203125" style="6" bestFit="1" customWidth="1"/>
    <col min="30" max="30" width="29.109375" style="6" customWidth="1"/>
    <col min="31" max="31" width="20.109375" style="45" customWidth="1"/>
    <col min="32" max="32" width="19.44140625" style="44" customWidth="1"/>
    <col min="33" max="33" width="18.33203125" style="44" customWidth="1"/>
    <col min="34" max="34" width="39.33203125" style="199" customWidth="1"/>
    <col min="35" max="35" width="41.44140625" style="185" bestFit="1" customWidth="1"/>
    <col min="36" max="36" width="41.88671875" style="185" bestFit="1" customWidth="1"/>
    <col min="37" max="37" width="41.44140625" style="6" customWidth="1"/>
    <col min="38" max="38" width="38.88671875" style="28" customWidth="1"/>
    <col min="39" max="39" width="29.33203125" style="183" bestFit="1" customWidth="1"/>
    <col min="40" max="40" width="29.33203125" style="257" bestFit="1" customWidth="1"/>
    <col min="41" max="41" width="26.44140625" style="6" bestFit="1" customWidth="1"/>
    <col min="42" max="42" width="37.88671875" style="183" bestFit="1" customWidth="1"/>
    <col min="43" max="43" width="38.44140625" style="183" bestFit="1" customWidth="1"/>
    <col min="44" max="44" width="34.77734375" style="6" bestFit="1" customWidth="1"/>
    <col min="45" max="46" width="28.44140625" style="6" bestFit="1" customWidth="1"/>
    <col min="47" max="47" width="31.88671875" style="126" bestFit="1" customWidth="1"/>
    <col min="48" max="48" width="26.44140625" style="126" bestFit="1" customWidth="1"/>
    <col min="49" max="49" width="32" style="257" customWidth="1"/>
    <col min="50" max="50" width="42.44140625" style="6" bestFit="1" customWidth="1"/>
    <col min="51" max="52" width="40.109375" style="6" bestFit="1" customWidth="1"/>
    <col min="53" max="53" width="37.44140625" style="6" bestFit="1" customWidth="1"/>
    <col min="54" max="56" width="37.44140625" style="6" customWidth="1"/>
    <col min="57" max="57" width="31.88671875" style="6" bestFit="1" customWidth="1"/>
    <col min="58" max="58" width="35.44140625" style="196" bestFit="1" customWidth="1"/>
    <col min="59" max="59" width="36.77734375" style="194" bestFit="1" customWidth="1"/>
    <col min="60" max="16384" width="8.88671875" style="6"/>
  </cols>
  <sheetData>
    <row r="1" spans="1:59" ht="19.8">
      <c r="A1" s="224" t="s">
        <v>0</v>
      </c>
      <c r="B1" s="224" t="s">
        <v>268</v>
      </c>
      <c r="C1" s="224" t="s">
        <v>269</v>
      </c>
      <c r="D1" s="224" t="s">
        <v>2</v>
      </c>
      <c r="E1" s="224" t="s">
        <v>270</v>
      </c>
      <c r="F1" s="224" t="s">
        <v>271</v>
      </c>
      <c r="G1" s="225" t="s">
        <v>272</v>
      </c>
      <c r="H1" s="226" t="s">
        <v>273</v>
      </c>
      <c r="I1" s="224" t="s">
        <v>274</v>
      </c>
      <c r="J1" s="227"/>
      <c r="K1" s="227"/>
      <c r="L1" s="224" t="s">
        <v>275</v>
      </c>
      <c r="M1" s="224" t="s">
        <v>276</v>
      </c>
      <c r="N1" s="224" t="s">
        <v>277</v>
      </c>
      <c r="O1" s="228" t="s">
        <v>278</v>
      </c>
      <c r="P1" s="229" t="s">
        <v>279</v>
      </c>
      <c r="Q1" s="229" t="s">
        <v>280</v>
      </c>
      <c r="R1" s="229" t="s">
        <v>281</v>
      </c>
      <c r="S1" s="229" t="s">
        <v>282</v>
      </c>
      <c r="T1" s="230" t="s">
        <v>283</v>
      </c>
      <c r="U1" s="231" t="s">
        <v>12</v>
      </c>
      <c r="V1" s="231" t="s">
        <v>13</v>
      </c>
      <c r="W1" s="231" t="s">
        <v>14</v>
      </c>
      <c r="X1" s="232" t="s">
        <v>15</v>
      </c>
      <c r="Y1" s="233" t="s">
        <v>16</v>
      </c>
      <c r="Z1" s="255" t="s">
        <v>17</v>
      </c>
      <c r="AA1" s="258" t="s">
        <v>358</v>
      </c>
      <c r="AB1" s="231" t="s">
        <v>18</v>
      </c>
      <c r="AC1" s="231" t="s">
        <v>359</v>
      </c>
      <c r="AD1" s="251" t="s">
        <v>361</v>
      </c>
      <c r="AE1" s="252" t="s">
        <v>357</v>
      </c>
      <c r="AF1" s="234" t="s">
        <v>19</v>
      </c>
      <c r="AG1" s="235" t="s">
        <v>20</v>
      </c>
      <c r="AH1" s="236" t="s">
        <v>21</v>
      </c>
      <c r="AI1" s="237" t="s">
        <v>22</v>
      </c>
      <c r="AJ1" s="237" t="s">
        <v>23</v>
      </c>
      <c r="AK1" s="238" t="s">
        <v>24</v>
      </c>
      <c r="AL1" s="239" t="s">
        <v>25</v>
      </c>
      <c r="AM1" s="240" t="s">
        <v>26</v>
      </c>
      <c r="AN1" s="259" t="s">
        <v>27</v>
      </c>
      <c r="AO1" s="125" t="s">
        <v>28</v>
      </c>
      <c r="AP1" s="240" t="s">
        <v>29</v>
      </c>
      <c r="AQ1" s="240" t="s">
        <v>30</v>
      </c>
      <c r="AR1" s="125" t="s">
        <v>31</v>
      </c>
      <c r="AS1" s="125" t="s">
        <v>226</v>
      </c>
      <c r="AT1" s="125" t="s">
        <v>227</v>
      </c>
      <c r="AU1" s="253" t="s">
        <v>363</v>
      </c>
      <c r="AV1" s="254" t="s">
        <v>364</v>
      </c>
      <c r="AW1" s="261" t="s">
        <v>365</v>
      </c>
      <c r="AX1" s="137" t="s">
        <v>236</v>
      </c>
      <c r="AY1" s="125" t="s">
        <v>215</v>
      </c>
      <c r="AZ1" s="136" t="s">
        <v>216</v>
      </c>
      <c r="BA1" s="166" t="s">
        <v>285</v>
      </c>
      <c r="BB1" s="137" t="s">
        <v>235</v>
      </c>
      <c r="BC1" s="138" t="s">
        <v>286</v>
      </c>
      <c r="BD1" s="138" t="s">
        <v>287</v>
      </c>
      <c r="BE1" s="241" t="s">
        <v>177</v>
      </c>
      <c r="BF1" s="242" t="s">
        <v>288</v>
      </c>
      <c r="BG1" s="243" t="s">
        <v>333</v>
      </c>
    </row>
    <row r="2" spans="1:59" ht="15.6" customHeight="1">
      <c r="A2" s="163" t="s">
        <v>36</v>
      </c>
      <c r="B2" s="163" t="s">
        <v>37</v>
      </c>
      <c r="C2" s="163" t="s">
        <v>38</v>
      </c>
      <c r="D2" s="163" t="s">
        <v>39</v>
      </c>
      <c r="E2" s="163" t="s">
        <v>40</v>
      </c>
      <c r="F2" s="163" t="s">
        <v>41</v>
      </c>
      <c r="G2" s="160" t="s">
        <v>42</v>
      </c>
      <c r="H2" s="163" t="s">
        <v>43</v>
      </c>
      <c r="I2" s="163" t="s">
        <v>44</v>
      </c>
      <c r="J2" s="163" t="s">
        <v>45</v>
      </c>
      <c r="K2" s="163" t="s">
        <v>46</v>
      </c>
      <c r="L2" s="163" t="s">
        <v>47</v>
      </c>
      <c r="M2" s="163" t="s">
        <v>48</v>
      </c>
      <c r="N2" s="163" t="s">
        <v>49</v>
      </c>
      <c r="O2" s="163" t="s">
        <v>50</v>
      </c>
      <c r="P2" s="164" t="s">
        <v>51</v>
      </c>
      <c r="Q2" s="164" t="s">
        <v>52</v>
      </c>
      <c r="R2" s="164" t="s">
        <v>53</v>
      </c>
      <c r="S2" s="164" t="s">
        <v>54</v>
      </c>
      <c r="T2" s="164" t="s">
        <v>55</v>
      </c>
      <c r="U2" s="7" t="s">
        <v>336</v>
      </c>
      <c r="V2" s="7" t="s">
        <v>338</v>
      </c>
      <c r="W2" s="7" t="s">
        <v>340</v>
      </c>
      <c r="X2" s="8" t="s">
        <v>56</v>
      </c>
      <c r="Y2" s="9" t="s">
        <v>57</v>
      </c>
      <c r="Z2" s="256" t="s">
        <v>58</v>
      </c>
      <c r="AA2" s="256" t="s">
        <v>380</v>
      </c>
      <c r="AB2" s="7" t="s">
        <v>59</v>
      </c>
      <c r="AC2" s="7" t="s">
        <v>360</v>
      </c>
      <c r="AD2" s="7" t="s">
        <v>362</v>
      </c>
      <c r="AE2" s="15" t="s">
        <v>62</v>
      </c>
      <c r="AF2" s="10" t="s">
        <v>63</v>
      </c>
      <c r="AG2" s="10" t="s">
        <v>64</v>
      </c>
      <c r="AH2" s="198" t="s">
        <v>65</v>
      </c>
      <c r="AI2" s="184" t="s">
        <v>66</v>
      </c>
      <c r="AJ2" s="184" t="s">
        <v>67</v>
      </c>
      <c r="AK2" s="11" t="s">
        <v>68</v>
      </c>
      <c r="AL2" s="12" t="s">
        <v>69</v>
      </c>
      <c r="AM2" s="186" t="s">
        <v>70</v>
      </c>
      <c r="AN2" s="260" t="s">
        <v>71</v>
      </c>
      <c r="AO2" s="17" t="s">
        <v>72</v>
      </c>
      <c r="AP2" s="189" t="s">
        <v>73</v>
      </c>
      <c r="AQ2" s="186" t="s">
        <v>74</v>
      </c>
      <c r="AR2" s="16" t="s">
        <v>75</v>
      </c>
      <c r="AS2" s="17" t="s">
        <v>76</v>
      </c>
      <c r="AT2" s="16" t="s">
        <v>77</v>
      </c>
      <c r="AU2" s="187" t="s">
        <v>78</v>
      </c>
      <c r="AV2" s="188" t="s">
        <v>79</v>
      </c>
      <c r="AW2" s="262" t="s">
        <v>366</v>
      </c>
      <c r="AX2" s="138" t="s">
        <v>229</v>
      </c>
      <c r="AY2" s="125" t="s">
        <v>231</v>
      </c>
      <c r="AZ2" s="136" t="s">
        <v>230</v>
      </c>
      <c r="BA2" s="167" t="s">
        <v>179</v>
      </c>
      <c r="BB2" s="138" t="s">
        <v>232</v>
      </c>
      <c r="BC2" s="138" t="s">
        <v>233</v>
      </c>
      <c r="BD2" s="138" t="s">
        <v>234</v>
      </c>
      <c r="BE2" s="168" t="s">
        <v>178</v>
      </c>
      <c r="BF2" s="195" t="s">
        <v>180</v>
      </c>
      <c r="BG2" s="197" t="s">
        <v>181</v>
      </c>
    </row>
    <row r="3" spans="1:59" customFormat="1"/>
    <row r="4" spans="1:59" customFormat="1"/>
    <row r="5" spans="1:59" customFormat="1"/>
    <row r="6" spans="1:59" customFormat="1"/>
    <row r="7" spans="1:59" customFormat="1"/>
    <row r="8" spans="1:59" customFormat="1"/>
    <row r="9" spans="1:59" customFormat="1"/>
    <row r="10" spans="1:59" customFormat="1"/>
    <row r="11" spans="1:59" customFormat="1"/>
    <row r="12" spans="1:59" customFormat="1"/>
    <row r="13" spans="1:59" customFormat="1"/>
    <row r="14" spans="1:59" customFormat="1"/>
    <row r="15" spans="1:59" customFormat="1"/>
    <row r="16" spans="1:59" customFormat="1"/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</sheetData>
  <autoFilter ref="A1:BG1" xr:uid="{00000000-0001-0000-0000-000000000000}"/>
  <phoneticPr fontId="16" type="noConversion"/>
  <pageMargins left="0.70000000000000007" right="0.70000000000000007" top="0.75" bottom="0.75" header="0.30000000000000004" footer="0.30000000000000004"/>
  <pageSetup paperSize="9" fitToWidth="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坐標參考系統!$A$2:$A$12</xm:f>
          </x14:formula1>
          <xm:sqref>G1:G2 G95:G1048576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133"/>
  <sheetViews>
    <sheetView topLeftCell="I31" zoomScale="80" zoomScaleNormal="80" workbookViewId="0">
      <selection activeCell="K58" sqref="K58"/>
    </sheetView>
  </sheetViews>
  <sheetFormatPr defaultColWidth="8.88671875" defaultRowHeight="15.6"/>
  <cols>
    <col min="1" max="1" width="5.44140625" style="6" customWidth="1"/>
    <col min="2" max="2" width="35.6640625" style="6" customWidth="1"/>
    <col min="3" max="3" width="15.44140625" style="28" customWidth="1"/>
    <col min="4" max="4" width="32" style="6" customWidth="1"/>
    <col min="5" max="5" width="29.33203125" style="6" customWidth="1"/>
    <col min="6" max="6" width="36" style="6" customWidth="1"/>
    <col min="7" max="7" width="36.44140625" style="6" customWidth="1"/>
    <col min="8" max="8" width="36.33203125" style="6" customWidth="1"/>
    <col min="9" max="12" width="33.88671875" style="6" customWidth="1"/>
    <col min="13" max="13" width="26.77734375" style="6" customWidth="1"/>
    <col min="14" max="14" width="8.88671875" style="6" customWidth="1"/>
    <col min="15" max="16384" width="8.88671875" style="6"/>
  </cols>
  <sheetData>
    <row r="1" spans="2:12" ht="16.2">
      <c r="B1" s="131" t="s">
        <v>209</v>
      </c>
    </row>
    <row r="2" spans="2:12" ht="16.2">
      <c r="B2" s="46" t="s">
        <v>82</v>
      </c>
      <c r="C2" s="46"/>
      <c r="D2" s="267" t="s">
        <v>83</v>
      </c>
      <c r="E2" s="267"/>
      <c r="F2" s="267"/>
      <c r="G2" s="267"/>
      <c r="H2" s="267"/>
      <c r="I2" s="267"/>
      <c r="J2" s="117"/>
      <c r="K2" s="117"/>
      <c r="L2" s="117"/>
    </row>
    <row r="3" spans="2:12" s="28" customFormat="1" ht="18.600000000000001">
      <c r="B3" s="46" t="s">
        <v>36</v>
      </c>
      <c r="C3" s="47" t="s">
        <v>84</v>
      </c>
      <c r="D3" s="13" t="s">
        <v>26</v>
      </c>
      <c r="E3" s="13" t="s">
        <v>27</v>
      </c>
      <c r="F3" s="13" t="s">
        <v>28</v>
      </c>
      <c r="G3" s="13" t="s">
        <v>29</v>
      </c>
      <c r="H3" s="13" t="s">
        <v>30</v>
      </c>
      <c r="I3" s="13" t="s">
        <v>31</v>
      </c>
      <c r="J3" s="118"/>
      <c r="K3" s="118"/>
      <c r="L3" s="118"/>
    </row>
    <row r="4" spans="2:12" s="28" customFormat="1" ht="16.2">
      <c r="B4" s="46"/>
      <c r="C4" s="48" t="s">
        <v>85</v>
      </c>
      <c r="D4" s="48" t="s">
        <v>86</v>
      </c>
      <c r="E4" s="48" t="s">
        <v>87</v>
      </c>
      <c r="F4" s="48" t="s">
        <v>88</v>
      </c>
      <c r="G4" s="48" t="s">
        <v>89</v>
      </c>
      <c r="H4" s="140" t="s">
        <v>266</v>
      </c>
      <c r="I4" s="140" t="s">
        <v>267</v>
      </c>
      <c r="J4" s="119"/>
      <c r="K4" s="119"/>
      <c r="L4" s="119"/>
    </row>
    <row r="5" spans="2:12" ht="16.2">
      <c r="B5" s="49" t="s">
        <v>80</v>
      </c>
      <c r="C5" s="50" t="s">
        <v>90</v>
      </c>
      <c r="D5" s="110">
        <v>2.9438464011610299</v>
      </c>
      <c r="E5" s="110">
        <v>84.201453516052936</v>
      </c>
      <c r="F5" s="110">
        <v>8.7900586602272707E-2</v>
      </c>
      <c r="G5" s="50">
        <v>0.73253244764743486</v>
      </c>
      <c r="H5" s="51">
        <v>0.75555829479994052</v>
      </c>
      <c r="I5" s="52">
        <v>211.01617613862402</v>
      </c>
      <c r="J5" s="28"/>
      <c r="K5" s="28"/>
      <c r="L5" s="28"/>
    </row>
    <row r="6" spans="2:12" ht="16.2">
      <c r="B6" s="193" t="s">
        <v>332</v>
      </c>
      <c r="C6" s="14" t="s">
        <v>90</v>
      </c>
      <c r="D6" s="111">
        <v>0.78520800641599209</v>
      </c>
      <c r="E6" s="111">
        <v>15.76161844682475</v>
      </c>
      <c r="F6" s="111">
        <v>5.994E-2</v>
      </c>
      <c r="G6" s="14">
        <v>1.8395112748282223</v>
      </c>
      <c r="H6" s="27">
        <v>1.7892578857144377</v>
      </c>
      <c r="I6" s="30">
        <v>448.68997980672901</v>
      </c>
      <c r="J6" s="28"/>
      <c r="K6" s="28"/>
      <c r="L6" s="28"/>
    </row>
    <row r="7" spans="2:12" ht="16.2">
      <c r="B7" s="192" t="s">
        <v>331</v>
      </c>
      <c r="C7" s="53" t="s">
        <v>90</v>
      </c>
      <c r="D7" s="200">
        <v>2.7887732834461687</v>
      </c>
      <c r="E7" s="130">
        <v>16.648714852249153</v>
      </c>
      <c r="F7" s="200">
        <v>5.1090000000000003E-2</v>
      </c>
      <c r="G7" s="53">
        <v>0.46591583040256462</v>
      </c>
      <c r="H7" s="54">
        <v>0.45136834425227612</v>
      </c>
      <c r="I7" s="55">
        <v>143.033313701769</v>
      </c>
      <c r="J7" s="28"/>
      <c r="K7" s="28"/>
      <c r="L7" s="28"/>
    </row>
    <row r="8" spans="2:12" ht="16.2">
      <c r="B8" s="49" t="s">
        <v>80</v>
      </c>
      <c r="C8" s="50" t="s">
        <v>91</v>
      </c>
      <c r="D8" s="50"/>
      <c r="E8" s="50"/>
      <c r="F8" s="50"/>
      <c r="G8" s="50"/>
      <c r="H8" s="56"/>
      <c r="I8" s="52"/>
      <c r="J8" s="28"/>
      <c r="K8" s="28"/>
      <c r="L8" s="28"/>
    </row>
    <row r="9" spans="2:12" ht="16.2">
      <c r="B9" s="193" t="s">
        <v>332</v>
      </c>
      <c r="C9" s="14" t="s">
        <v>91</v>
      </c>
      <c r="D9" s="14"/>
      <c r="E9" s="14"/>
      <c r="F9" s="14"/>
      <c r="G9" s="14"/>
      <c r="H9" s="36"/>
      <c r="I9" s="30"/>
      <c r="J9" s="28"/>
      <c r="K9" s="28"/>
      <c r="L9" s="28"/>
    </row>
    <row r="10" spans="2:12" ht="16.2">
      <c r="B10" s="192" t="s">
        <v>331</v>
      </c>
      <c r="C10" s="53" t="s">
        <v>91</v>
      </c>
      <c r="D10" s="53"/>
      <c r="E10" s="53"/>
      <c r="F10" s="53"/>
      <c r="G10" s="53"/>
      <c r="H10" s="57"/>
      <c r="I10" s="55"/>
      <c r="J10" s="28"/>
      <c r="K10" s="28"/>
      <c r="L10" s="28"/>
    </row>
    <row r="11" spans="2:12" ht="16.2">
      <c r="B11" s="49" t="s">
        <v>80</v>
      </c>
      <c r="C11" s="50" t="s">
        <v>92</v>
      </c>
      <c r="D11" s="50"/>
      <c r="E11" s="50"/>
      <c r="F11" s="50"/>
      <c r="G11" s="50"/>
      <c r="H11" s="56"/>
      <c r="I11" s="52"/>
      <c r="J11" s="28"/>
      <c r="K11" s="28"/>
      <c r="L11" s="28"/>
    </row>
    <row r="12" spans="2:12" ht="16.2">
      <c r="B12" s="193" t="s">
        <v>332</v>
      </c>
      <c r="C12" s="14" t="s">
        <v>92</v>
      </c>
      <c r="D12" s="28"/>
      <c r="E12" s="28"/>
      <c r="F12" s="28"/>
      <c r="G12" s="28"/>
      <c r="H12" s="36"/>
      <c r="I12" s="30"/>
      <c r="J12" s="28"/>
      <c r="K12" s="28"/>
      <c r="L12" s="28"/>
    </row>
    <row r="13" spans="2:12" ht="16.2">
      <c r="B13" s="192" t="s">
        <v>331</v>
      </c>
      <c r="C13" s="53" t="s">
        <v>92</v>
      </c>
      <c r="D13" s="58"/>
      <c r="E13" s="58"/>
      <c r="F13" s="58"/>
      <c r="G13" s="58"/>
      <c r="H13" s="57"/>
      <c r="I13" s="55"/>
      <c r="J13" s="28"/>
      <c r="K13" s="28"/>
      <c r="L13" s="28"/>
    </row>
    <row r="14" spans="2:12" ht="16.2">
      <c r="B14" s="49" t="s">
        <v>80</v>
      </c>
      <c r="C14" s="50" t="s">
        <v>93</v>
      </c>
      <c r="D14" s="50"/>
      <c r="E14" s="50"/>
      <c r="F14" s="50"/>
      <c r="G14" s="50"/>
      <c r="H14" s="59"/>
      <c r="I14" s="52"/>
      <c r="J14" s="28"/>
      <c r="K14" s="28"/>
      <c r="L14" s="28"/>
    </row>
    <row r="15" spans="2:12" ht="16.2">
      <c r="B15" s="193" t="s">
        <v>332</v>
      </c>
      <c r="C15" s="14" t="s">
        <v>93</v>
      </c>
      <c r="D15" s="14"/>
      <c r="E15" s="14"/>
      <c r="F15" s="28"/>
      <c r="G15" s="28"/>
      <c r="H15" s="36"/>
      <c r="I15" s="30"/>
      <c r="J15" s="28"/>
      <c r="K15" s="28"/>
      <c r="L15" s="28"/>
    </row>
    <row r="16" spans="2:12" ht="16.2">
      <c r="B16" s="192" t="s">
        <v>331</v>
      </c>
      <c r="C16" s="53" t="s">
        <v>93</v>
      </c>
      <c r="D16" s="53"/>
      <c r="E16" s="53"/>
      <c r="F16" s="58"/>
      <c r="G16" s="58"/>
      <c r="H16" s="57"/>
      <c r="I16" s="55"/>
      <c r="J16" s="28"/>
      <c r="K16" s="28"/>
      <c r="L16" s="28"/>
    </row>
    <row r="17" spans="2:15">
      <c r="B17" s="18"/>
      <c r="C17" s="14"/>
      <c r="D17" s="18"/>
      <c r="E17" s="18"/>
    </row>
    <row r="18" spans="2:15" ht="18.600000000000001">
      <c r="B18" s="46" t="s">
        <v>82</v>
      </c>
      <c r="C18" s="46"/>
      <c r="D18" s="268" t="s">
        <v>196</v>
      </c>
      <c r="E18" s="267"/>
      <c r="F18" s="267"/>
      <c r="G18" s="267"/>
      <c r="H18" s="267"/>
      <c r="I18" s="267"/>
      <c r="J18" s="16"/>
      <c r="K18" s="16"/>
      <c r="L18" s="16"/>
      <c r="M18" s="113" t="s">
        <v>193</v>
      </c>
    </row>
    <row r="19" spans="2:15" ht="18.600000000000001">
      <c r="B19" s="46" t="s">
        <v>36</v>
      </c>
      <c r="C19" s="47" t="s">
        <v>84</v>
      </c>
      <c r="D19" s="47" t="s">
        <v>197</v>
      </c>
      <c r="E19" s="47" t="s">
        <v>201</v>
      </c>
      <c r="F19" s="47" t="s">
        <v>200</v>
      </c>
      <c r="G19" s="13" t="s">
        <v>199</v>
      </c>
      <c r="H19" s="13" t="s">
        <v>198</v>
      </c>
      <c r="I19" s="140" t="s">
        <v>267</v>
      </c>
      <c r="J19" s="47" t="s">
        <v>202</v>
      </c>
      <c r="K19" s="13" t="s">
        <v>204</v>
      </c>
      <c r="L19" s="13" t="s">
        <v>206</v>
      </c>
      <c r="M19" s="13"/>
      <c r="N19" s="116" t="s">
        <v>208</v>
      </c>
      <c r="O19" s="99"/>
    </row>
    <row r="20" spans="2:15" ht="16.2">
      <c r="B20" s="46"/>
      <c r="C20" s="48" t="s">
        <v>85</v>
      </c>
      <c r="D20" s="48" t="s">
        <v>86</v>
      </c>
      <c r="E20" s="48" t="s">
        <v>87</v>
      </c>
      <c r="F20" s="48" t="s">
        <v>88</v>
      </c>
      <c r="G20" s="48" t="s">
        <v>89</v>
      </c>
      <c r="H20" s="140" t="s">
        <v>266</v>
      </c>
      <c r="I20" s="140" t="s">
        <v>267</v>
      </c>
      <c r="J20" s="120" t="s">
        <v>203</v>
      </c>
      <c r="K20" s="48" t="s">
        <v>205</v>
      </c>
      <c r="L20" s="120" t="s">
        <v>207</v>
      </c>
      <c r="M20" s="48"/>
    </row>
    <row r="21" spans="2:15" ht="16.2">
      <c r="B21" s="49" t="s">
        <v>80</v>
      </c>
      <c r="C21" s="50" t="s">
        <v>90</v>
      </c>
      <c r="D21" s="101">
        <f t="shared" ref="D21:I21" si="0">D37/73</f>
        <v>4.0326663029603154</v>
      </c>
      <c r="E21" s="101">
        <f t="shared" si="0"/>
        <v>115.34445687130538</v>
      </c>
      <c r="F21" s="101">
        <f>F37/73</f>
        <v>0.12041176246886671</v>
      </c>
      <c r="G21" s="101">
        <f t="shared" si="0"/>
        <v>10.034691063663491</v>
      </c>
      <c r="H21" s="101">
        <f t="shared" si="0"/>
        <v>10.350113627396446</v>
      </c>
      <c r="I21" s="101">
        <f t="shared" si="0"/>
        <v>2890.6325498441647</v>
      </c>
      <c r="J21" s="121">
        <f>D21+E21</f>
        <v>119.37712317426571</v>
      </c>
      <c r="K21" s="112">
        <f>F21+G21+H21</f>
        <v>20.505216453528803</v>
      </c>
      <c r="L21" s="112">
        <f>I21</f>
        <v>2890.6325498441647</v>
      </c>
      <c r="M21" s="112">
        <f>D21+E21+F21+G21+H21+I21</f>
        <v>3030.5148894719591</v>
      </c>
    </row>
    <row r="22" spans="2:15" ht="16.2">
      <c r="B22" s="193" t="s">
        <v>332</v>
      </c>
      <c r="C22" s="14" t="s">
        <v>90</v>
      </c>
      <c r="D22" s="102">
        <f>D38/228</f>
        <v>0.34438947649824214</v>
      </c>
      <c r="E22" s="102">
        <f t="shared" ref="E22:G22" si="1">E38/228</f>
        <v>6.9129905468529609</v>
      </c>
      <c r="F22" s="102">
        <f t="shared" si="1"/>
        <v>2.6289473684210526E-2</v>
      </c>
      <c r="G22" s="102">
        <f t="shared" si="1"/>
        <v>8.0680319071413251</v>
      </c>
      <c r="H22" s="102">
        <f>H38/228</f>
        <v>7.8476223057650776</v>
      </c>
      <c r="I22" s="102">
        <f t="shared" ref="I22" si="2">I38/228.21</f>
        <v>1966.1276009233995</v>
      </c>
      <c r="J22" s="102">
        <f t="shared" ref="J22:J23" si="3">D22+E22</f>
        <v>7.2573800233512031</v>
      </c>
      <c r="K22" s="121">
        <f t="shared" ref="K22:K23" si="4">F22+G22+H22</f>
        <v>15.941943686590612</v>
      </c>
      <c r="L22" s="112">
        <f t="shared" ref="L22:L26" si="5">I22</f>
        <v>1966.1276009233995</v>
      </c>
      <c r="M22" s="112">
        <f t="shared" ref="M22:M26" si="6">D22+E22+F22+G22+H22+I22</f>
        <v>1989.3269246333414</v>
      </c>
    </row>
    <row r="23" spans="2:15" ht="16.2">
      <c r="B23" s="192" t="s">
        <v>331</v>
      </c>
      <c r="C23" s="53" t="s">
        <v>90</v>
      </c>
      <c r="D23" s="103">
        <f t="shared" ref="D23:I23" si="7">D39/95</f>
        <v>2.935550824680178</v>
      </c>
      <c r="E23" s="103">
        <f t="shared" si="7"/>
        <v>17.524963002367528</v>
      </c>
      <c r="F23" s="103">
        <f t="shared" si="7"/>
        <v>5.3778947368421051E-2</v>
      </c>
      <c r="G23" s="103">
        <f t="shared" si="7"/>
        <v>4.9043771621322589</v>
      </c>
      <c r="H23" s="103">
        <f t="shared" si="7"/>
        <v>4.7512457289713277</v>
      </c>
      <c r="I23" s="103">
        <f t="shared" si="7"/>
        <v>1505.6138284396739</v>
      </c>
      <c r="J23" s="122">
        <f t="shared" si="3"/>
        <v>20.460513827047706</v>
      </c>
      <c r="K23" s="121">
        <f t="shared" si="4"/>
        <v>9.709401838472008</v>
      </c>
      <c r="L23" s="123">
        <f t="shared" si="5"/>
        <v>1505.6138284396739</v>
      </c>
      <c r="M23" s="112">
        <f t="shared" si="6"/>
        <v>1535.7837441051936</v>
      </c>
    </row>
    <row r="24" spans="2:15" ht="16.2">
      <c r="B24" s="49" t="s">
        <v>80</v>
      </c>
      <c r="C24" s="50" t="s">
        <v>91</v>
      </c>
      <c r="D24" s="108"/>
      <c r="E24" s="110"/>
      <c r="F24" s="110"/>
      <c r="G24" s="101">
        <f t="shared" ref="G24:I24" si="8">G40/73</f>
        <v>0</v>
      </c>
      <c r="H24" s="101">
        <f t="shared" si="8"/>
        <v>0</v>
      </c>
      <c r="I24" s="101">
        <f t="shared" si="8"/>
        <v>0</v>
      </c>
      <c r="J24" s="101"/>
      <c r="K24" s="101"/>
      <c r="L24" s="112">
        <f>I24</f>
        <v>0</v>
      </c>
      <c r="M24" s="114">
        <f t="shared" si="6"/>
        <v>0</v>
      </c>
    </row>
    <row r="25" spans="2:15" ht="16.2">
      <c r="B25" s="193" t="s">
        <v>332</v>
      </c>
      <c r="C25" s="14" t="s">
        <v>91</v>
      </c>
      <c r="D25" s="109"/>
      <c r="E25" s="111"/>
      <c r="F25" s="111"/>
      <c r="G25" s="102">
        <f t="shared" ref="G25:I25" si="9">G41/15</f>
        <v>0</v>
      </c>
      <c r="H25" s="102">
        <f t="shared" si="9"/>
        <v>0</v>
      </c>
      <c r="I25" s="102">
        <f t="shared" si="9"/>
        <v>0</v>
      </c>
      <c r="J25" s="102"/>
      <c r="K25" s="102"/>
      <c r="L25" s="112">
        <f t="shared" si="5"/>
        <v>0</v>
      </c>
      <c r="M25" s="112">
        <f t="shared" si="6"/>
        <v>0</v>
      </c>
    </row>
    <row r="26" spans="2:15" ht="16.2">
      <c r="B26" s="192" t="s">
        <v>331</v>
      </c>
      <c r="C26" s="53" t="s">
        <v>91</v>
      </c>
      <c r="D26" s="107"/>
      <c r="E26" s="107"/>
      <c r="F26" s="106"/>
      <c r="G26" s="103">
        <f t="shared" ref="G26:I26" si="10">G42/41</f>
        <v>0</v>
      </c>
      <c r="H26" s="103">
        <f t="shared" si="10"/>
        <v>0</v>
      </c>
      <c r="I26" s="103">
        <f t="shared" si="10"/>
        <v>0</v>
      </c>
      <c r="J26" s="103"/>
      <c r="K26" s="103"/>
      <c r="L26" s="123">
        <f t="shared" si="5"/>
        <v>0</v>
      </c>
      <c r="M26" s="115">
        <f t="shared" si="6"/>
        <v>0</v>
      </c>
    </row>
    <row r="27" spans="2:15" ht="16.2">
      <c r="B27" s="49" t="s">
        <v>80</v>
      </c>
      <c r="C27" s="50" t="s">
        <v>92</v>
      </c>
      <c r="D27" s="50"/>
      <c r="E27" s="50"/>
      <c r="F27" s="50"/>
      <c r="G27" s="50"/>
      <c r="H27" s="56"/>
      <c r="I27" s="52"/>
      <c r="J27" s="28"/>
      <c r="K27" s="28"/>
      <c r="L27" s="28"/>
      <c r="M27" s="28"/>
    </row>
    <row r="28" spans="2:15" ht="16.2">
      <c r="B28" s="193" t="s">
        <v>332</v>
      </c>
      <c r="C28" s="14" t="s">
        <v>92</v>
      </c>
      <c r="D28" s="28"/>
      <c r="E28" s="28"/>
      <c r="F28" s="28"/>
      <c r="G28" s="28"/>
      <c r="H28" s="36"/>
      <c r="I28" s="30"/>
      <c r="J28" s="28"/>
      <c r="K28" s="28"/>
      <c r="L28" s="28"/>
      <c r="M28" s="28"/>
    </row>
    <row r="29" spans="2:15" ht="16.2">
      <c r="B29" s="192" t="s">
        <v>331</v>
      </c>
      <c r="C29" s="53" t="s">
        <v>92</v>
      </c>
      <c r="D29" s="58"/>
      <c r="E29" s="58"/>
      <c r="F29" s="58"/>
      <c r="G29" s="58"/>
      <c r="H29" s="57"/>
      <c r="I29" s="55"/>
      <c r="J29" s="28"/>
      <c r="K29" s="28"/>
      <c r="L29" s="28"/>
      <c r="M29" s="28"/>
    </row>
    <row r="30" spans="2:15" ht="16.2">
      <c r="B30" s="49" t="s">
        <v>80</v>
      </c>
      <c r="C30" s="50" t="s">
        <v>93</v>
      </c>
      <c r="D30" s="50"/>
      <c r="E30" s="50"/>
      <c r="F30" s="50"/>
      <c r="G30" s="50"/>
      <c r="H30" s="59"/>
      <c r="I30" s="52"/>
      <c r="J30" s="28"/>
      <c r="K30" s="28"/>
      <c r="L30" s="28"/>
      <c r="M30" s="28"/>
    </row>
    <row r="31" spans="2:15" ht="16.2">
      <c r="B31" s="193" t="s">
        <v>332</v>
      </c>
      <c r="C31" s="14" t="s">
        <v>93</v>
      </c>
      <c r="D31" s="14"/>
      <c r="E31" s="14"/>
      <c r="F31" s="28"/>
      <c r="G31" s="28"/>
      <c r="H31" s="36"/>
      <c r="I31" s="30"/>
      <c r="J31" s="28"/>
      <c r="K31" s="28"/>
      <c r="L31" s="28"/>
      <c r="M31" s="28"/>
    </row>
    <row r="32" spans="2:15" ht="16.2">
      <c r="B32" s="192" t="s">
        <v>331</v>
      </c>
      <c r="C32" s="53" t="s">
        <v>93</v>
      </c>
      <c r="D32" s="53"/>
      <c r="E32" s="53"/>
      <c r="F32" s="58"/>
      <c r="G32" s="58"/>
      <c r="H32" s="57"/>
      <c r="I32" s="55"/>
      <c r="J32" s="28"/>
      <c r="K32" s="28"/>
      <c r="L32" s="28"/>
      <c r="M32" s="28"/>
    </row>
    <row r="33" spans="2:14">
      <c r="B33" s="18"/>
      <c r="C33" s="14"/>
      <c r="D33" s="18"/>
      <c r="E33" s="18"/>
    </row>
    <row r="34" spans="2:14" ht="16.2">
      <c r="B34" s="46" t="s">
        <v>82</v>
      </c>
      <c r="C34" s="46"/>
      <c r="D34" s="268" t="s">
        <v>185</v>
      </c>
      <c r="E34" s="267"/>
      <c r="F34" s="267"/>
      <c r="G34" s="267"/>
      <c r="H34" s="267"/>
      <c r="I34" s="267"/>
      <c r="J34" s="16"/>
      <c r="K34" s="16"/>
      <c r="L34" s="16"/>
      <c r="M34" s="113" t="s">
        <v>194</v>
      </c>
    </row>
    <row r="35" spans="2:14" ht="16.2">
      <c r="B35" s="46" t="s">
        <v>36</v>
      </c>
      <c r="C35" s="47" t="s">
        <v>84</v>
      </c>
      <c r="D35" s="100" t="s">
        <v>186</v>
      </c>
      <c r="E35" s="100" t="s">
        <v>188</v>
      </c>
      <c r="F35" s="100" t="s">
        <v>187</v>
      </c>
      <c r="G35" s="100" t="s">
        <v>327</v>
      </c>
      <c r="H35" s="100" t="s">
        <v>189</v>
      </c>
      <c r="I35" s="100" t="s">
        <v>190</v>
      </c>
      <c r="J35" s="47" t="s">
        <v>328</v>
      </c>
      <c r="K35" s="100" t="s">
        <v>329</v>
      </c>
      <c r="L35" s="100" t="s">
        <v>330</v>
      </c>
      <c r="M35" s="100"/>
    </row>
    <row r="36" spans="2:14" ht="16.2">
      <c r="B36" s="46"/>
      <c r="C36" s="48" t="s">
        <v>85</v>
      </c>
      <c r="D36" s="48" t="s">
        <v>86</v>
      </c>
      <c r="E36" s="48" t="s">
        <v>87</v>
      </c>
      <c r="F36" s="48" t="s">
        <v>88</v>
      </c>
      <c r="G36" s="48" t="s">
        <v>89</v>
      </c>
      <c r="H36" s="140" t="s">
        <v>266</v>
      </c>
      <c r="I36" s="140" t="s">
        <v>267</v>
      </c>
      <c r="J36" s="120" t="s">
        <v>203</v>
      </c>
      <c r="K36" s="140" t="s">
        <v>205</v>
      </c>
      <c r="L36" s="120" t="s">
        <v>207</v>
      </c>
      <c r="M36" s="48"/>
    </row>
    <row r="37" spans="2:14" ht="16.2">
      <c r="B37" s="49" t="s">
        <v>80</v>
      </c>
      <c r="C37" s="50" t="s">
        <v>90</v>
      </c>
      <c r="D37" s="101">
        <f>D5*100</f>
        <v>294.38464011610301</v>
      </c>
      <c r="E37" s="101">
        <f t="shared" ref="E37" si="11">E5*100</f>
        <v>8420.1453516052934</v>
      </c>
      <c r="F37" s="101">
        <f>F5*100</f>
        <v>8.7900586602272703</v>
      </c>
      <c r="G37" s="101">
        <f>G5*1000</f>
        <v>732.53244764743488</v>
      </c>
      <c r="H37" s="101">
        <f t="shared" ref="H37:I37" si="12">H5*1000</f>
        <v>755.55829479994054</v>
      </c>
      <c r="I37" s="101">
        <f t="shared" si="12"/>
        <v>211016.17613862403</v>
      </c>
      <c r="J37" s="102">
        <f>D37+E37</f>
        <v>8714.5299917213961</v>
      </c>
      <c r="K37" s="102">
        <f>F37+G37+H37</f>
        <v>1496.8808011076026</v>
      </c>
      <c r="L37" s="102">
        <f>I37</f>
        <v>211016.17613862403</v>
      </c>
      <c r="M37" s="112">
        <f t="shared" ref="M37:M42" si="13">D37+E37+F37+G37+H37+I37</f>
        <v>221227.58693145303</v>
      </c>
      <c r="N37" s="116" t="s">
        <v>195</v>
      </c>
    </row>
    <row r="38" spans="2:14" ht="16.2">
      <c r="B38" s="193" t="s">
        <v>332</v>
      </c>
      <c r="C38" s="14" t="s">
        <v>90</v>
      </c>
      <c r="D38" s="102">
        <f t="shared" ref="D38:F39" si="14">D6*100</f>
        <v>78.520800641599209</v>
      </c>
      <c r="E38" s="102">
        <f t="shared" si="14"/>
        <v>1576.161844682475</v>
      </c>
      <c r="F38" s="102">
        <f t="shared" si="14"/>
        <v>5.9939999999999998</v>
      </c>
      <c r="G38" s="102">
        <f t="shared" ref="G38:I39" si="15">G6*1000</f>
        <v>1839.5112748282222</v>
      </c>
      <c r="H38" s="102">
        <f t="shared" si="15"/>
        <v>1789.2578857144376</v>
      </c>
      <c r="I38" s="102">
        <f t="shared" si="15"/>
        <v>448689.97980672901</v>
      </c>
      <c r="J38" s="102">
        <f t="shared" ref="J38:J39" si="16">D38+E38</f>
        <v>1654.6826453240742</v>
      </c>
      <c r="K38" s="102">
        <f t="shared" ref="K38:K39" si="17">F38+G38+H38</f>
        <v>3634.7631605426595</v>
      </c>
      <c r="L38" s="102">
        <f t="shared" ref="L38:L42" si="18">I38</f>
        <v>448689.97980672901</v>
      </c>
      <c r="M38" s="112">
        <f t="shared" si="13"/>
        <v>453979.42561259575</v>
      </c>
    </row>
    <row r="39" spans="2:14" ht="16.2">
      <c r="B39" s="192" t="s">
        <v>331</v>
      </c>
      <c r="C39" s="53" t="s">
        <v>90</v>
      </c>
      <c r="D39" s="103">
        <f t="shared" si="14"/>
        <v>278.8773283446169</v>
      </c>
      <c r="E39" s="103">
        <f t="shared" si="14"/>
        <v>1664.8714852249152</v>
      </c>
      <c r="F39" s="103">
        <f t="shared" si="14"/>
        <v>5.109</v>
      </c>
      <c r="G39" s="103">
        <f t="shared" si="15"/>
        <v>465.91583040256461</v>
      </c>
      <c r="H39" s="103">
        <f t="shared" si="15"/>
        <v>451.36834425227613</v>
      </c>
      <c r="I39" s="103">
        <f t="shared" si="15"/>
        <v>143033.31370176902</v>
      </c>
      <c r="J39" s="121">
        <f t="shared" si="16"/>
        <v>1943.7488135695321</v>
      </c>
      <c r="K39" s="112">
        <f t="shared" si="17"/>
        <v>922.39317465484078</v>
      </c>
      <c r="L39" s="124">
        <f t="shared" si="18"/>
        <v>143033.31370176902</v>
      </c>
      <c r="M39" s="112">
        <f t="shared" si="13"/>
        <v>145899.4556899934</v>
      </c>
    </row>
    <row r="40" spans="2:14" ht="16.2">
      <c r="B40" s="49" t="s">
        <v>80</v>
      </c>
      <c r="C40" s="50" t="s">
        <v>91</v>
      </c>
      <c r="D40" s="50"/>
      <c r="E40" s="50"/>
      <c r="F40" s="50"/>
      <c r="G40" s="101">
        <f t="shared" ref="G40:I42" si="19">G8*1000</f>
        <v>0</v>
      </c>
      <c r="H40" s="101">
        <f t="shared" si="19"/>
        <v>0</v>
      </c>
      <c r="I40" s="101">
        <f t="shared" si="19"/>
        <v>0</v>
      </c>
      <c r="J40" s="101"/>
      <c r="K40" s="101"/>
      <c r="L40" s="102">
        <f>I40</f>
        <v>0</v>
      </c>
      <c r="M40" s="114">
        <f t="shared" si="13"/>
        <v>0</v>
      </c>
    </row>
    <row r="41" spans="2:14" ht="16.2">
      <c r="B41" s="193" t="s">
        <v>332</v>
      </c>
      <c r="C41" s="14" t="s">
        <v>91</v>
      </c>
      <c r="D41" s="14"/>
      <c r="E41" s="14"/>
      <c r="F41" s="14"/>
      <c r="G41" s="102">
        <f t="shared" si="19"/>
        <v>0</v>
      </c>
      <c r="H41" s="102">
        <f t="shared" si="19"/>
        <v>0</v>
      </c>
      <c r="I41" s="102">
        <f t="shared" si="19"/>
        <v>0</v>
      </c>
      <c r="J41" s="102"/>
      <c r="K41" s="102"/>
      <c r="L41" s="102">
        <f t="shared" si="18"/>
        <v>0</v>
      </c>
      <c r="M41" s="112">
        <f t="shared" si="13"/>
        <v>0</v>
      </c>
    </row>
    <row r="42" spans="2:14" ht="16.2">
      <c r="B42" s="192" t="s">
        <v>331</v>
      </c>
      <c r="C42" s="53" t="s">
        <v>91</v>
      </c>
      <c r="D42" s="53"/>
      <c r="E42" s="53"/>
      <c r="F42" s="53"/>
      <c r="G42" s="103">
        <f t="shared" si="19"/>
        <v>0</v>
      </c>
      <c r="H42" s="103">
        <f t="shared" si="19"/>
        <v>0</v>
      </c>
      <c r="I42" s="103">
        <f t="shared" si="19"/>
        <v>0</v>
      </c>
      <c r="J42" s="103"/>
      <c r="K42" s="103"/>
      <c r="L42" s="124">
        <f t="shared" si="18"/>
        <v>0</v>
      </c>
      <c r="M42" s="115">
        <f t="shared" si="13"/>
        <v>0</v>
      </c>
    </row>
    <row r="43" spans="2:14" ht="16.2">
      <c r="B43" s="49" t="s">
        <v>80</v>
      </c>
      <c r="C43" s="50" t="s">
        <v>92</v>
      </c>
      <c r="D43" s="50"/>
      <c r="E43" s="50"/>
      <c r="F43" s="50"/>
      <c r="G43" s="50"/>
      <c r="H43" s="56"/>
      <c r="I43" s="52"/>
      <c r="J43" s="28"/>
      <c r="K43" s="28"/>
      <c r="L43" s="28"/>
      <c r="M43" s="28"/>
    </row>
    <row r="44" spans="2:14" ht="16.2">
      <c r="B44" s="193" t="s">
        <v>332</v>
      </c>
      <c r="C44" s="14" t="s">
        <v>92</v>
      </c>
      <c r="D44" s="28"/>
      <c r="E44" s="28"/>
      <c r="F44" s="28"/>
      <c r="G44" s="28"/>
      <c r="H44" s="36"/>
      <c r="I44" s="30"/>
      <c r="J44" s="28"/>
      <c r="K44" s="28"/>
      <c r="L44" s="28"/>
      <c r="M44" s="28"/>
    </row>
    <row r="45" spans="2:14" ht="16.2">
      <c r="B45" s="192" t="s">
        <v>331</v>
      </c>
      <c r="C45" s="53" t="s">
        <v>92</v>
      </c>
      <c r="D45" s="58"/>
      <c r="E45" s="58"/>
      <c r="F45" s="58"/>
      <c r="G45" s="58"/>
      <c r="H45" s="57"/>
      <c r="I45" s="55"/>
      <c r="J45" s="28"/>
      <c r="K45" s="28"/>
      <c r="L45" s="28"/>
      <c r="M45" s="28"/>
    </row>
    <row r="46" spans="2:14" ht="16.2">
      <c r="B46" s="49" t="s">
        <v>80</v>
      </c>
      <c r="C46" s="50" t="s">
        <v>93</v>
      </c>
      <c r="D46" s="50"/>
      <c r="E46" s="50"/>
      <c r="F46" s="50"/>
      <c r="G46" s="50"/>
      <c r="H46" s="59"/>
      <c r="I46" s="52"/>
      <c r="J46" s="28"/>
      <c r="K46" s="28"/>
      <c r="L46" s="28"/>
      <c r="M46" s="28"/>
    </row>
    <row r="47" spans="2:14" ht="16.2">
      <c r="B47" s="193" t="s">
        <v>332</v>
      </c>
      <c r="C47" s="14" t="s">
        <v>93</v>
      </c>
      <c r="D47" s="14"/>
      <c r="E47" s="14"/>
      <c r="F47" s="28"/>
      <c r="G47" s="28"/>
      <c r="H47" s="36"/>
      <c r="I47" s="30"/>
      <c r="J47" s="28"/>
      <c r="K47" s="28"/>
      <c r="L47" s="28"/>
      <c r="M47" s="28"/>
    </row>
    <row r="48" spans="2:14" ht="16.2">
      <c r="B48" s="192" t="s">
        <v>331</v>
      </c>
      <c r="C48" s="53" t="s">
        <v>93</v>
      </c>
      <c r="D48" s="53"/>
      <c r="E48" s="53"/>
      <c r="F48" s="58"/>
      <c r="G48" s="58"/>
      <c r="H48" s="57"/>
      <c r="I48" s="55"/>
      <c r="J48" s="28"/>
      <c r="K48" s="28"/>
      <c r="L48" s="28"/>
      <c r="M48" s="28"/>
    </row>
    <row r="49" spans="2:11">
      <c r="B49" s="18"/>
      <c r="C49" s="14"/>
      <c r="D49" s="18"/>
      <c r="E49" s="18"/>
    </row>
    <row r="50" spans="2:11">
      <c r="C50" s="14"/>
      <c r="D50" s="18"/>
      <c r="E50" s="18"/>
    </row>
    <row r="51" spans="2:11" ht="18.600000000000001">
      <c r="B51" s="46" t="s">
        <v>82</v>
      </c>
      <c r="C51" s="60"/>
      <c r="D51" s="269" t="s">
        <v>210</v>
      </c>
      <c r="E51" s="270"/>
      <c r="F51" s="270"/>
      <c r="G51" s="270"/>
      <c r="H51" s="271"/>
      <c r="I51" s="132" t="s">
        <v>334</v>
      </c>
      <c r="J51" s="28" t="s">
        <v>214</v>
      </c>
      <c r="K51" s="134" t="s">
        <v>228</v>
      </c>
    </row>
    <row r="52" spans="2:11" ht="18.600000000000001">
      <c r="B52" s="46" t="s">
        <v>36</v>
      </c>
      <c r="C52" s="61" t="s">
        <v>84</v>
      </c>
      <c r="D52" s="62" t="s">
        <v>32</v>
      </c>
      <c r="E52" s="62" t="s">
        <v>33</v>
      </c>
      <c r="F52" s="272" t="s">
        <v>34</v>
      </c>
      <c r="G52" s="273"/>
      <c r="H52" s="62" t="s">
        <v>35</v>
      </c>
      <c r="I52" s="133" t="s">
        <v>181</v>
      </c>
      <c r="J52" s="28" t="s">
        <v>211</v>
      </c>
      <c r="K52" s="135" t="s">
        <v>180</v>
      </c>
    </row>
    <row r="53" spans="2:11" ht="18">
      <c r="B53" s="63"/>
      <c r="C53" s="64" t="s">
        <v>94</v>
      </c>
      <c r="D53" s="65" t="s">
        <v>95</v>
      </c>
      <c r="E53" s="65" t="s">
        <v>96</v>
      </c>
      <c r="F53" s="48" t="s">
        <v>97</v>
      </c>
      <c r="G53" s="48" t="s">
        <v>335</v>
      </c>
      <c r="H53" s="65" t="s">
        <v>98</v>
      </c>
    </row>
    <row r="54" spans="2:11" ht="16.2">
      <c r="B54" s="49" t="s">
        <v>80</v>
      </c>
      <c r="C54" s="50" t="s">
        <v>90</v>
      </c>
      <c r="D54" s="202">
        <v>0.20586778666666666</v>
      </c>
      <c r="E54" s="202">
        <v>0.7104768906000406</v>
      </c>
      <c r="F54" s="29">
        <v>-0.14924405589785</v>
      </c>
      <c r="G54" s="29">
        <v>-6.2E-2</v>
      </c>
      <c r="H54" s="203">
        <v>-3.5776915100953099E-2</v>
      </c>
      <c r="I54" s="201">
        <f>D54+E54+F54+G54+H54</f>
        <v>0.66932370626790405</v>
      </c>
      <c r="J54" s="204">
        <f>I54*1000/24</f>
        <v>27.888487761162668</v>
      </c>
      <c r="K54" s="205">
        <f>-J54/1000000*10000*24*365/44*12</f>
        <v>-666.28132578486816</v>
      </c>
    </row>
    <row r="55" spans="2:11" ht="16.2">
      <c r="B55" s="193" t="s">
        <v>332</v>
      </c>
      <c r="C55" s="14" t="s">
        <v>90</v>
      </c>
      <c r="D55" s="29">
        <v>1.5418040000000001E-2</v>
      </c>
      <c r="E55" s="29">
        <v>-0.22374000000000058</v>
      </c>
      <c r="F55" s="29">
        <v>-0.15075559940514599</v>
      </c>
      <c r="G55" s="29">
        <v>-1.6000000000000001E-3</v>
      </c>
      <c r="H55" s="206">
        <v>-9.7777711005875793E-3</v>
      </c>
      <c r="I55" s="201">
        <f t="shared" ref="I55:I56" si="20">D55+E55+F55+G55+H55</f>
        <v>-0.37045533050573415</v>
      </c>
      <c r="J55" s="204">
        <f t="shared" ref="J55:J56" si="21">I55*1000/24</f>
        <v>-15.435638771072256</v>
      </c>
      <c r="K55" s="205">
        <f>-J55/1000000*10000*24*365/44*12</f>
        <v>368.77144263979892</v>
      </c>
    </row>
    <row r="56" spans="2:11" ht="16.2">
      <c r="B56" s="192" t="s">
        <v>331</v>
      </c>
      <c r="C56" s="53" t="s">
        <v>90</v>
      </c>
      <c r="D56" s="207">
        <v>0.18164065333333332</v>
      </c>
      <c r="E56" s="207">
        <v>7.0620000000001806E-2</v>
      </c>
      <c r="F56" s="207">
        <v>-0.25620632944550198</v>
      </c>
      <c r="G56" s="207">
        <v>-7.0999999999999994E-2</v>
      </c>
      <c r="H56" s="208">
        <v>-2.3873404166563E-2</v>
      </c>
      <c r="I56" s="201">
        <f t="shared" si="20"/>
        <v>-9.8819080278729834E-2</v>
      </c>
      <c r="J56" s="201">
        <f t="shared" si="21"/>
        <v>-4.1174616782804092</v>
      </c>
      <c r="K56" s="209">
        <f>-J56/1000000*10000*24*365/44*12</f>
        <v>98.36990264109923</v>
      </c>
    </row>
    <row r="57" spans="2:11" ht="16.2">
      <c r="B57" s="49" t="s">
        <v>80</v>
      </c>
      <c r="C57" s="50" t="s">
        <v>91</v>
      </c>
      <c r="D57" s="66"/>
      <c r="E57" s="66"/>
      <c r="F57" s="66"/>
      <c r="G57" s="66"/>
      <c r="H57" s="52"/>
    </row>
    <row r="58" spans="2:11" ht="16.2">
      <c r="B58" s="193" t="s">
        <v>332</v>
      </c>
      <c r="C58" s="14" t="s">
        <v>91</v>
      </c>
      <c r="D58" s="28"/>
      <c r="E58" s="28"/>
      <c r="F58" s="28"/>
      <c r="G58" s="28"/>
      <c r="H58" s="30"/>
    </row>
    <row r="59" spans="2:11" ht="16.2">
      <c r="B59" s="192" t="s">
        <v>331</v>
      </c>
      <c r="C59" s="53" t="s">
        <v>91</v>
      </c>
      <c r="D59" s="58"/>
      <c r="E59" s="58"/>
      <c r="F59" s="58"/>
      <c r="G59" s="58"/>
      <c r="H59" s="55"/>
    </row>
    <row r="60" spans="2:11" ht="16.2">
      <c r="B60" s="49" t="s">
        <v>80</v>
      </c>
      <c r="C60" s="50" t="s">
        <v>92</v>
      </c>
      <c r="D60" s="66"/>
      <c r="E60" s="66"/>
      <c r="F60" s="66"/>
      <c r="G60" s="66"/>
      <c r="H60" s="52"/>
    </row>
    <row r="61" spans="2:11" ht="16.2">
      <c r="B61" s="193" t="s">
        <v>332</v>
      </c>
      <c r="C61" s="14" t="s">
        <v>92</v>
      </c>
      <c r="D61" s="28"/>
      <c r="E61" s="28"/>
      <c r="F61" s="28"/>
      <c r="G61" s="28"/>
      <c r="H61" s="30"/>
    </row>
    <row r="62" spans="2:11" ht="16.2">
      <c r="B62" s="192" t="s">
        <v>331</v>
      </c>
      <c r="C62" s="53" t="s">
        <v>92</v>
      </c>
      <c r="D62" s="58"/>
      <c r="E62" s="58"/>
      <c r="F62" s="58"/>
      <c r="G62" s="58"/>
      <c r="H62" s="55"/>
    </row>
    <row r="63" spans="2:11" ht="16.2">
      <c r="B63" s="49" t="s">
        <v>80</v>
      </c>
      <c r="C63" s="50" t="s">
        <v>93</v>
      </c>
      <c r="D63" s="66"/>
      <c r="E63" s="66"/>
      <c r="F63" s="66"/>
      <c r="G63" s="66"/>
      <c r="H63" s="52"/>
    </row>
    <row r="64" spans="2:11" ht="16.2">
      <c r="B64" s="193" t="s">
        <v>332</v>
      </c>
      <c r="C64" s="14" t="s">
        <v>93</v>
      </c>
      <c r="D64" s="28"/>
      <c r="E64" s="28"/>
      <c r="F64" s="28"/>
      <c r="G64" s="28"/>
      <c r="H64" s="30"/>
    </row>
    <row r="65" spans="2:10" ht="16.2">
      <c r="B65" s="192" t="s">
        <v>331</v>
      </c>
      <c r="C65" s="53" t="s">
        <v>93</v>
      </c>
      <c r="D65" s="58"/>
      <c r="E65" s="58"/>
      <c r="F65" s="58"/>
      <c r="G65" s="58"/>
      <c r="H65" s="55"/>
    </row>
    <row r="67" spans="2:10" ht="16.2">
      <c r="D67" s="274" t="s">
        <v>99</v>
      </c>
      <c r="E67" s="274"/>
      <c r="F67" s="274"/>
      <c r="G67" s="274"/>
      <c r="H67" s="274"/>
    </row>
    <row r="68" spans="2:10">
      <c r="B68" s="67"/>
    </row>
    <row r="69" spans="2:10" ht="18.600000000000001">
      <c r="B69" s="46" t="s">
        <v>82</v>
      </c>
      <c r="C69" s="60"/>
      <c r="D69" s="269" t="s">
        <v>210</v>
      </c>
      <c r="E69" s="270"/>
      <c r="F69" s="270"/>
      <c r="G69" s="270"/>
      <c r="H69" s="271"/>
      <c r="I69" s="28" t="s">
        <v>218</v>
      </c>
      <c r="J69" s="134" t="s">
        <v>213</v>
      </c>
    </row>
    <row r="70" spans="2:10" ht="18.600000000000001">
      <c r="B70" s="46" t="s">
        <v>36</v>
      </c>
      <c r="C70" s="61" t="s">
        <v>84</v>
      </c>
      <c r="D70" s="62" t="s">
        <v>217</v>
      </c>
      <c r="E70" s="62" t="s">
        <v>219</v>
      </c>
      <c r="F70" s="272" t="s">
        <v>220</v>
      </c>
      <c r="G70" s="273"/>
      <c r="H70" s="62" t="s">
        <v>221</v>
      </c>
      <c r="I70" s="28" t="s">
        <v>211</v>
      </c>
      <c r="J70" s="135" t="s">
        <v>180</v>
      </c>
    </row>
    <row r="71" spans="2:10" ht="18">
      <c r="B71" s="63"/>
      <c r="C71" s="64" t="s">
        <v>94</v>
      </c>
      <c r="D71" s="65" t="s">
        <v>95</v>
      </c>
      <c r="E71" s="65" t="s">
        <v>96</v>
      </c>
      <c r="F71" s="48" t="s">
        <v>97</v>
      </c>
      <c r="G71" s="48" t="s">
        <v>335</v>
      </c>
      <c r="H71" s="65" t="s">
        <v>98</v>
      </c>
    </row>
    <row r="72" spans="2:10" ht="16.2">
      <c r="B72" s="49" t="s">
        <v>80</v>
      </c>
      <c r="C72" s="50" t="s">
        <v>90</v>
      </c>
      <c r="D72" s="210">
        <f t="shared" ref="D72:G74" si="22">D54*1000</f>
        <v>205.86778666666666</v>
      </c>
      <c r="E72" s="210">
        <f t="shared" si="22"/>
        <v>710.47689060004063</v>
      </c>
      <c r="F72" s="210">
        <f t="shared" si="22"/>
        <v>-149.24405589784999</v>
      </c>
      <c r="G72" s="210">
        <f t="shared" si="22"/>
        <v>-62</v>
      </c>
      <c r="H72" s="210">
        <f>H54*1000</f>
        <v>-35.776915100953097</v>
      </c>
      <c r="I72" s="130">
        <f>D72+E72+F72+H72</f>
        <v>731.32370626790419</v>
      </c>
      <c r="J72" s="127">
        <f>I72/1000000*10000*365</f>
        <v>2669.33152787785</v>
      </c>
    </row>
    <row r="73" spans="2:10" ht="16.2">
      <c r="B73" s="193" t="s">
        <v>332</v>
      </c>
      <c r="C73" s="14" t="s">
        <v>90</v>
      </c>
      <c r="D73" s="211">
        <f t="shared" si="22"/>
        <v>15.418040000000001</v>
      </c>
      <c r="E73" s="211">
        <f t="shared" si="22"/>
        <v>-223.74000000000058</v>
      </c>
      <c r="F73" s="211">
        <f t="shared" si="22"/>
        <v>-150.755599405146</v>
      </c>
      <c r="G73" s="212">
        <f t="shared" si="22"/>
        <v>-1.6</v>
      </c>
      <c r="H73" s="213">
        <f>H55*1000</f>
        <v>-9.7777711005875787</v>
      </c>
      <c r="I73" s="129">
        <f>D73+E73+F73+H73</f>
        <v>-368.85533050573417</v>
      </c>
      <c r="J73" s="127">
        <f t="shared" ref="J73:J74" si="23">I73/1000000*10000*365</f>
        <v>-1346.3219563459297</v>
      </c>
    </row>
    <row r="74" spans="2:10" ht="16.2">
      <c r="B74" s="192" t="s">
        <v>331</v>
      </c>
      <c r="C74" s="53" t="s">
        <v>90</v>
      </c>
      <c r="D74" s="214">
        <f t="shared" si="22"/>
        <v>181.64065333333332</v>
      </c>
      <c r="E74" s="214">
        <f t="shared" si="22"/>
        <v>70.620000000001809</v>
      </c>
      <c r="F74" s="214">
        <f t="shared" si="22"/>
        <v>-256.20632944550198</v>
      </c>
      <c r="G74" s="214">
        <f t="shared" si="22"/>
        <v>-71</v>
      </c>
      <c r="H74" s="215">
        <f>H56*1000</f>
        <v>-23.873404166562999</v>
      </c>
      <c r="I74" s="128">
        <f>D74+E74+F74+H74</f>
        <v>-27.819080278729835</v>
      </c>
      <c r="J74" s="130">
        <f t="shared" si="23"/>
        <v>-101.5396430173639</v>
      </c>
    </row>
    <row r="75" spans="2:10" ht="16.2">
      <c r="B75" s="49" t="s">
        <v>80</v>
      </c>
      <c r="C75" s="50" t="s">
        <v>91</v>
      </c>
      <c r="D75" s="66"/>
      <c r="E75" s="66"/>
      <c r="F75" s="66"/>
      <c r="G75" s="66"/>
      <c r="H75" s="52"/>
    </row>
    <row r="76" spans="2:10" ht="16.2">
      <c r="B76" s="193" t="s">
        <v>332</v>
      </c>
      <c r="C76" s="14" t="s">
        <v>91</v>
      </c>
      <c r="D76" s="28"/>
      <c r="E76" s="28"/>
      <c r="F76" s="28"/>
      <c r="G76" s="28"/>
      <c r="H76" s="30"/>
    </row>
    <row r="77" spans="2:10" ht="16.2">
      <c r="B77" s="192" t="s">
        <v>331</v>
      </c>
      <c r="C77" s="53" t="s">
        <v>91</v>
      </c>
      <c r="D77" s="58"/>
      <c r="E77" s="58"/>
      <c r="F77" s="58"/>
      <c r="G77" s="58"/>
      <c r="H77" s="55"/>
    </row>
    <row r="78" spans="2:10" ht="16.2">
      <c r="B78" s="49" t="s">
        <v>80</v>
      </c>
      <c r="C78" s="50" t="s">
        <v>92</v>
      </c>
      <c r="D78" s="66"/>
      <c r="E78" s="66"/>
      <c r="F78" s="66"/>
      <c r="G78" s="66"/>
      <c r="H78" s="52"/>
    </row>
    <row r="79" spans="2:10" ht="16.2">
      <c r="B79" s="193" t="s">
        <v>332</v>
      </c>
      <c r="C79" s="14" t="s">
        <v>92</v>
      </c>
      <c r="D79" s="28"/>
      <c r="E79" s="28"/>
      <c r="F79" s="28"/>
      <c r="G79" s="28"/>
      <c r="H79" s="30"/>
    </row>
    <row r="80" spans="2:10" ht="16.2">
      <c r="B80" s="192" t="s">
        <v>331</v>
      </c>
      <c r="C80" s="53" t="s">
        <v>92</v>
      </c>
      <c r="D80" s="58"/>
      <c r="E80" s="58"/>
      <c r="F80" s="58"/>
      <c r="G80" s="58"/>
      <c r="H80" s="55"/>
    </row>
    <row r="81" spans="2:9" ht="16.2">
      <c r="B81" s="49" t="s">
        <v>80</v>
      </c>
      <c r="C81" s="50" t="s">
        <v>93</v>
      </c>
      <c r="D81" s="66"/>
      <c r="E81" s="66"/>
      <c r="F81" s="66"/>
      <c r="G81" s="66"/>
      <c r="H81" s="52"/>
    </row>
    <row r="82" spans="2:9" ht="16.2">
      <c r="B82" s="193" t="s">
        <v>332</v>
      </c>
      <c r="C82" s="14" t="s">
        <v>93</v>
      </c>
      <c r="D82" s="28"/>
      <c r="E82" s="28"/>
      <c r="F82" s="28"/>
      <c r="G82" s="28"/>
      <c r="H82" s="30"/>
    </row>
    <row r="83" spans="2:9" ht="16.2">
      <c r="B83" s="192" t="s">
        <v>331</v>
      </c>
      <c r="C83" s="53" t="s">
        <v>93</v>
      </c>
      <c r="D83" s="58"/>
      <c r="E83" s="58"/>
      <c r="F83" s="58"/>
      <c r="G83" s="58"/>
      <c r="H83" s="55"/>
    </row>
    <row r="85" spans="2:9" ht="16.2">
      <c r="D85" s="274" t="s">
        <v>99</v>
      </c>
      <c r="E85" s="274"/>
      <c r="F85" s="274"/>
      <c r="G85" s="274"/>
      <c r="H85" s="274"/>
    </row>
    <row r="86" spans="2:9">
      <c r="B86" s="67"/>
    </row>
    <row r="87" spans="2:9" ht="18">
      <c r="B87" s="46" t="s">
        <v>82</v>
      </c>
      <c r="C87" s="60"/>
      <c r="D87" s="216" t="s">
        <v>210</v>
      </c>
      <c r="E87" s="217"/>
      <c r="F87" s="217"/>
      <c r="G87" s="217"/>
      <c r="H87" s="218"/>
      <c r="I87" s="28" t="s">
        <v>214</v>
      </c>
    </row>
    <row r="88" spans="2:9" ht="18.600000000000001">
      <c r="B88" s="46" t="s">
        <v>36</v>
      </c>
      <c r="C88" s="61" t="s">
        <v>84</v>
      </c>
      <c r="D88" s="62" t="s">
        <v>222</v>
      </c>
      <c r="E88" s="62" t="s">
        <v>223</v>
      </c>
      <c r="F88" s="272" t="s">
        <v>224</v>
      </c>
      <c r="G88" s="273"/>
      <c r="H88" s="62" t="s">
        <v>225</v>
      </c>
      <c r="I88" s="28" t="s">
        <v>211</v>
      </c>
    </row>
    <row r="89" spans="2:9" ht="18">
      <c r="B89" s="63"/>
      <c r="C89" s="64" t="s">
        <v>94</v>
      </c>
      <c r="D89" s="65" t="s">
        <v>95</v>
      </c>
      <c r="E89" s="65" t="s">
        <v>96</v>
      </c>
      <c r="F89" s="48" t="s">
        <v>97</v>
      </c>
      <c r="G89" s="48" t="s">
        <v>335</v>
      </c>
      <c r="H89" s="65" t="s">
        <v>98</v>
      </c>
    </row>
    <row r="90" spans="2:9" ht="16.2">
      <c r="B90" s="49" t="s">
        <v>80</v>
      </c>
      <c r="C90" s="50" t="s">
        <v>90</v>
      </c>
      <c r="D90" s="219">
        <f t="shared" ref="D90:G92" si="24">D72/24</f>
        <v>8.5778244444444436</v>
      </c>
      <c r="E90" s="219">
        <f t="shared" si="24"/>
        <v>29.603203775001692</v>
      </c>
      <c r="F90" s="220">
        <f t="shared" si="24"/>
        <v>-6.2185023290770829</v>
      </c>
      <c r="G90" s="220">
        <f t="shared" si="24"/>
        <v>-2.5833333333333335</v>
      </c>
      <c r="H90" s="220">
        <f>H72/24</f>
        <v>-1.4907047958730457</v>
      </c>
      <c r="I90" s="130">
        <f>D90+E90+F90+H90</f>
        <v>30.471821094496004</v>
      </c>
    </row>
    <row r="91" spans="2:9" ht="16.2">
      <c r="B91" s="193" t="s">
        <v>332</v>
      </c>
      <c r="C91" s="14" t="s">
        <v>90</v>
      </c>
      <c r="D91" s="212">
        <f t="shared" si="24"/>
        <v>0.64241833333333342</v>
      </c>
      <c r="E91" s="212">
        <f t="shared" si="24"/>
        <v>-9.3225000000000247</v>
      </c>
      <c r="F91" s="213">
        <f t="shared" si="24"/>
        <v>-6.2814833085477497</v>
      </c>
      <c r="G91" s="221">
        <f t="shared" si="24"/>
        <v>-6.6666666666666666E-2</v>
      </c>
      <c r="H91" s="221">
        <f>H73/24</f>
        <v>-0.40740712919114913</v>
      </c>
      <c r="I91" s="129">
        <f>D91+E91+F91+H91</f>
        <v>-15.368972104405589</v>
      </c>
    </row>
    <row r="92" spans="2:9" ht="16.2">
      <c r="B92" s="192" t="s">
        <v>331</v>
      </c>
      <c r="C92" s="53" t="s">
        <v>90</v>
      </c>
      <c r="D92" s="222">
        <f t="shared" si="24"/>
        <v>7.5683605555555546</v>
      </c>
      <c r="E92" s="222">
        <f t="shared" si="24"/>
        <v>2.9425000000000754</v>
      </c>
      <c r="F92" s="222">
        <f t="shared" si="24"/>
        <v>-10.675263726895915</v>
      </c>
      <c r="G92" s="222">
        <f t="shared" si="24"/>
        <v>-2.9583333333333335</v>
      </c>
      <c r="H92" s="223">
        <f>H74/24</f>
        <v>-0.99472517360679158</v>
      </c>
      <c r="I92" s="128">
        <f>D92+E92+F92+H92</f>
        <v>-1.1591283449470757</v>
      </c>
    </row>
    <row r="93" spans="2:9" ht="16.2">
      <c r="B93" s="49" t="s">
        <v>80</v>
      </c>
      <c r="C93" s="50" t="s">
        <v>91</v>
      </c>
      <c r="D93" s="66"/>
      <c r="E93" s="66"/>
      <c r="F93" s="66"/>
      <c r="G93" s="66"/>
      <c r="H93" s="52"/>
    </row>
    <row r="94" spans="2:9" ht="16.2">
      <c r="B94" s="193" t="s">
        <v>332</v>
      </c>
      <c r="C94" s="14" t="s">
        <v>91</v>
      </c>
      <c r="D94" s="28"/>
      <c r="E94" s="28"/>
      <c r="F94" s="28"/>
      <c r="G94" s="28"/>
      <c r="H94" s="30"/>
    </row>
    <row r="95" spans="2:9" ht="16.2">
      <c r="B95" s="192" t="s">
        <v>331</v>
      </c>
      <c r="C95" s="53" t="s">
        <v>91</v>
      </c>
      <c r="D95" s="58"/>
      <c r="E95" s="58"/>
      <c r="F95" s="58"/>
      <c r="G95" s="58"/>
      <c r="H95" s="55"/>
    </row>
    <row r="96" spans="2:9" ht="16.2">
      <c r="B96" s="49" t="s">
        <v>80</v>
      </c>
      <c r="C96" s="50" t="s">
        <v>92</v>
      </c>
      <c r="D96" s="66"/>
      <c r="E96" s="66"/>
      <c r="F96" s="66"/>
      <c r="G96" s="66"/>
      <c r="H96" s="52"/>
    </row>
    <row r="97" spans="2:8" ht="16.2">
      <c r="B97" s="193" t="s">
        <v>332</v>
      </c>
      <c r="C97" s="14" t="s">
        <v>92</v>
      </c>
      <c r="D97" s="28"/>
      <c r="E97" s="28"/>
      <c r="F97" s="28"/>
      <c r="G97" s="28"/>
      <c r="H97" s="30"/>
    </row>
    <row r="98" spans="2:8" ht="16.2">
      <c r="B98" s="192" t="s">
        <v>331</v>
      </c>
      <c r="C98" s="53" t="s">
        <v>92</v>
      </c>
      <c r="D98" s="58"/>
      <c r="E98" s="58"/>
      <c r="F98" s="58"/>
      <c r="G98" s="58"/>
      <c r="H98" s="55"/>
    </row>
    <row r="99" spans="2:8" ht="16.2">
      <c r="B99" s="49" t="s">
        <v>80</v>
      </c>
      <c r="C99" s="50" t="s">
        <v>93</v>
      </c>
      <c r="D99" s="66"/>
      <c r="E99" s="66"/>
      <c r="F99" s="66"/>
      <c r="G99" s="66"/>
      <c r="H99" s="52"/>
    </row>
    <row r="100" spans="2:8" ht="16.2">
      <c r="B100" s="193" t="s">
        <v>332</v>
      </c>
      <c r="C100" s="14" t="s">
        <v>93</v>
      </c>
      <c r="D100" s="28"/>
      <c r="E100" s="28"/>
      <c r="F100" s="28"/>
      <c r="G100" s="28"/>
      <c r="H100" s="30"/>
    </row>
    <row r="101" spans="2:8" ht="16.2">
      <c r="B101" s="192" t="s">
        <v>331</v>
      </c>
      <c r="C101" s="53" t="s">
        <v>93</v>
      </c>
      <c r="D101" s="58"/>
      <c r="E101" s="58"/>
      <c r="F101" s="58"/>
      <c r="G101" s="58"/>
      <c r="H101" s="55"/>
    </row>
    <row r="103" spans="2:8" ht="16.2">
      <c r="D103" s="266" t="s">
        <v>99</v>
      </c>
      <c r="E103" s="266"/>
      <c r="F103" s="266"/>
      <c r="G103" s="266"/>
    </row>
    <row r="104" spans="2:8">
      <c r="B104" s="67"/>
    </row>
    <row r="105" spans="2:8">
      <c r="B105" s="67"/>
    </row>
    <row r="106" spans="2:8">
      <c r="B106" s="67"/>
    </row>
    <row r="107" spans="2:8">
      <c r="B107" s="67"/>
    </row>
    <row r="109" spans="2:8">
      <c r="B109" s="68" t="s">
        <v>100</v>
      </c>
      <c r="E109" s="68" t="s">
        <v>317</v>
      </c>
      <c r="F109" s="68" t="s">
        <v>318</v>
      </c>
      <c r="H109" s="68" t="s">
        <v>319</v>
      </c>
    </row>
    <row r="110" spans="2:8">
      <c r="B110" s="68" t="s">
        <v>101</v>
      </c>
      <c r="C110" s="68"/>
      <c r="D110" s="68"/>
      <c r="E110" s="68" t="s">
        <v>320</v>
      </c>
      <c r="F110" s="68" t="s">
        <v>321</v>
      </c>
      <c r="H110" s="68" t="s">
        <v>322</v>
      </c>
    </row>
    <row r="111" spans="2:8">
      <c r="B111" s="68" t="s">
        <v>102</v>
      </c>
      <c r="C111" s="68"/>
      <c r="D111" s="68"/>
      <c r="E111" s="6" t="s">
        <v>323</v>
      </c>
      <c r="F111" s="68" t="s">
        <v>324</v>
      </c>
      <c r="H111" s="68" t="s">
        <v>325</v>
      </c>
    </row>
    <row r="112" spans="2:8" ht="16.2">
      <c r="B112" s="67" t="s">
        <v>103</v>
      </c>
      <c r="E112" s="190" t="s">
        <v>316</v>
      </c>
      <c r="H112" s="190" t="s">
        <v>315</v>
      </c>
    </row>
    <row r="132" spans="2:9" ht="18.600000000000001">
      <c r="B132" s="104">
        <v>0.73</v>
      </c>
      <c r="C132" s="105" t="s">
        <v>191</v>
      </c>
      <c r="D132" s="105"/>
      <c r="E132" s="104">
        <v>0.95</v>
      </c>
      <c r="F132" s="105" t="s">
        <v>191</v>
      </c>
      <c r="G132" s="104"/>
      <c r="H132" s="191">
        <v>2.2820999999999998</v>
      </c>
      <c r="I132" s="105" t="s">
        <v>326</v>
      </c>
    </row>
    <row r="133" spans="2:9">
      <c r="B133" s="28">
        <f>B132*100</f>
        <v>73</v>
      </c>
      <c r="C133" s="28" t="s">
        <v>192</v>
      </c>
      <c r="E133" s="28">
        <f>E132*100</f>
        <v>95</v>
      </c>
      <c r="F133" s="28" t="s">
        <v>192</v>
      </c>
      <c r="G133" s="28"/>
      <c r="H133" s="130">
        <f>H132*100</f>
        <v>228.20999999999998</v>
      </c>
      <c r="I133" s="28" t="s">
        <v>192</v>
      </c>
    </row>
  </sheetData>
  <mergeCells count="11">
    <mergeCell ref="D103:G103"/>
    <mergeCell ref="D2:I2"/>
    <mergeCell ref="D34:I34"/>
    <mergeCell ref="D18:I18"/>
    <mergeCell ref="D51:H51"/>
    <mergeCell ref="F52:G52"/>
    <mergeCell ref="D67:H67"/>
    <mergeCell ref="D69:H69"/>
    <mergeCell ref="F70:G70"/>
    <mergeCell ref="D85:H85"/>
    <mergeCell ref="F88:G88"/>
  </mergeCells>
  <phoneticPr fontId="16" type="noConversion"/>
  <pageMargins left="0.70000000000000007" right="0.70000000000000007" top="0.75" bottom="0.75" header="0.30000000000000004" footer="0.30000000000000004"/>
  <pageSetup paperSize="9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H34"/>
  <sheetViews>
    <sheetView topLeftCell="X1" zoomScale="85" zoomScaleNormal="85" workbookViewId="0">
      <selection activeCell="AB4" sqref="AB4:AB5"/>
    </sheetView>
  </sheetViews>
  <sheetFormatPr defaultColWidth="8.88671875" defaultRowHeight="15.6"/>
  <cols>
    <col min="1" max="1" width="14.109375" style="6" bestFit="1" customWidth="1"/>
    <col min="2" max="2" width="37.109375" style="6" customWidth="1"/>
    <col min="3" max="3" width="28.88671875" style="28" customWidth="1"/>
    <col min="4" max="4" width="22.44140625" style="6" customWidth="1"/>
    <col min="5" max="5" width="21.109375" style="6" customWidth="1"/>
    <col min="6" max="6" width="32.77734375" style="6" customWidth="1"/>
    <col min="7" max="7" width="17.33203125" style="6" customWidth="1"/>
    <col min="8" max="8" width="44.109375" style="6" customWidth="1"/>
    <col min="9" max="9" width="19.88671875" style="6" customWidth="1"/>
    <col min="10" max="10" width="18.6640625" style="6" customWidth="1"/>
    <col min="11" max="11" width="30.44140625" style="6" customWidth="1"/>
    <col min="12" max="12" width="29" style="6" customWidth="1"/>
    <col min="13" max="13" width="25.44140625" style="6" bestFit="1" customWidth="1"/>
    <col min="14" max="14" width="27.44140625" style="40" customWidth="1"/>
    <col min="15" max="15" width="25.44140625" style="6" bestFit="1" customWidth="1"/>
    <col min="16" max="16" width="24.44140625" style="6" customWidth="1"/>
    <col min="17" max="17" width="21.88671875" style="6" bestFit="1" customWidth="1"/>
    <col min="18" max="18" width="12.109375" style="41" customWidth="1"/>
    <col min="19" max="19" width="14.6640625" style="41" customWidth="1"/>
    <col min="20" max="20" width="13.6640625" style="41" customWidth="1"/>
    <col min="21" max="21" width="35.44140625" style="6" customWidth="1"/>
    <col min="22" max="22" width="42.33203125" style="6" customWidth="1"/>
    <col min="23" max="23" width="44.109375" style="6" customWidth="1"/>
    <col min="24" max="24" width="38.88671875" style="6" customWidth="1"/>
    <col min="25" max="25" width="29" style="42" customWidth="1"/>
    <col min="26" max="26" width="34.44140625" style="43" customWidth="1"/>
    <col min="27" max="27" width="23.109375" style="6" bestFit="1" customWidth="1"/>
    <col min="28" max="28" width="27.88671875" style="6" customWidth="1"/>
    <col min="29" max="29" width="36.109375" style="6" customWidth="1"/>
    <col min="30" max="30" width="41.6640625" style="6" customWidth="1"/>
    <col min="31" max="31" width="37.88671875" style="6" customWidth="1"/>
    <col min="32" max="32" width="20.109375" style="45" customWidth="1"/>
    <col min="33" max="33" width="28.88671875" style="44" customWidth="1"/>
    <col min="34" max="34" width="28.6640625" style="44" customWidth="1"/>
    <col min="35" max="35" width="39.6640625" style="6" customWidth="1"/>
    <col min="36" max="36" width="41.44140625" style="6" bestFit="1" customWidth="1"/>
    <col min="37" max="37" width="41.88671875" style="6" bestFit="1" customWidth="1"/>
    <col min="38" max="38" width="41.44140625" style="6" customWidth="1"/>
    <col min="39" max="39" width="62.44140625" style="6" customWidth="1"/>
    <col min="40" max="40" width="37" style="6" customWidth="1"/>
    <col min="41" max="41" width="39.77734375" style="6" customWidth="1"/>
    <col min="42" max="42" width="29.21875" style="6" bestFit="1" customWidth="1"/>
    <col min="43" max="43" width="41" style="6" bestFit="1" customWidth="1"/>
    <col min="44" max="44" width="42.21875" style="6" bestFit="1" customWidth="1"/>
    <col min="45" max="45" width="41" style="6" bestFit="1" customWidth="1"/>
    <col min="46" max="47" width="34.44140625" style="6" bestFit="1" customWidth="1"/>
    <col min="48" max="48" width="38.33203125" style="6" bestFit="1" customWidth="1"/>
    <col min="49" max="49" width="34.88671875" style="6" bestFit="1" customWidth="1"/>
    <col min="50" max="50" width="45.88671875" style="6" customWidth="1"/>
    <col min="51" max="51" width="43.109375" style="6" customWidth="1"/>
    <col min="52" max="52" width="41.33203125" style="6" customWidth="1"/>
    <col min="53" max="53" width="33.44140625" style="6" customWidth="1"/>
    <col min="54" max="54" width="33" style="6" customWidth="1"/>
    <col min="55" max="55" width="43.109375" style="6" bestFit="1" customWidth="1"/>
    <col min="56" max="56" width="33" style="6" customWidth="1"/>
    <col min="57" max="57" width="27.109375" style="6" bestFit="1" customWidth="1"/>
    <col min="58" max="58" width="36.21875" style="6" bestFit="1" customWidth="1"/>
    <col min="59" max="59" width="37.88671875" style="6" bestFit="1" customWidth="1"/>
    <col min="60" max="16384" width="8.88671875" style="6"/>
  </cols>
  <sheetData>
    <row r="1" spans="1:60" s="28" customFormat="1" ht="19.8">
      <c r="A1" s="69" t="s">
        <v>104</v>
      </c>
      <c r="B1" s="2" t="s">
        <v>82</v>
      </c>
      <c r="C1" s="2" t="s">
        <v>105</v>
      </c>
      <c r="D1" s="2" t="s">
        <v>1</v>
      </c>
      <c r="E1" s="1" t="s">
        <v>2</v>
      </c>
      <c r="F1" s="2" t="s">
        <v>3</v>
      </c>
      <c r="G1" s="2" t="s">
        <v>4</v>
      </c>
      <c r="H1" s="2" t="s">
        <v>106</v>
      </c>
      <c r="I1" s="3" t="s">
        <v>5</v>
      </c>
      <c r="J1" s="2" t="s">
        <v>6</v>
      </c>
      <c r="K1" s="4"/>
      <c r="L1" s="4"/>
      <c r="M1" s="2" t="s">
        <v>107</v>
      </c>
      <c r="N1" s="2" t="s">
        <v>108</v>
      </c>
      <c r="O1" s="2" t="s">
        <v>109</v>
      </c>
      <c r="P1" s="141" t="s">
        <v>244</v>
      </c>
      <c r="Q1" s="5" t="s">
        <v>7</v>
      </c>
      <c r="R1" s="5" t="s">
        <v>8</v>
      </c>
      <c r="S1" s="5" t="s">
        <v>9</v>
      </c>
      <c r="T1" s="5" t="s">
        <v>10</v>
      </c>
      <c r="U1" s="70" t="s">
        <v>11</v>
      </c>
      <c r="V1" s="2" t="s">
        <v>110</v>
      </c>
      <c r="W1" s="2" t="s">
        <v>111</v>
      </c>
      <c r="X1" s="2" t="s">
        <v>112</v>
      </c>
      <c r="Y1" s="8" t="s">
        <v>15</v>
      </c>
      <c r="Z1" s="71" t="s">
        <v>113</v>
      </c>
      <c r="AA1" s="2" t="s">
        <v>114</v>
      </c>
      <c r="AB1" s="244" t="s">
        <v>342</v>
      </c>
      <c r="AC1" s="2" t="s">
        <v>115</v>
      </c>
      <c r="AD1" s="244" t="s">
        <v>343</v>
      </c>
      <c r="AE1" s="2" t="s">
        <v>116</v>
      </c>
      <c r="AF1" s="72" t="s">
        <v>117</v>
      </c>
      <c r="AG1" s="3" t="s">
        <v>118</v>
      </c>
      <c r="AH1" s="73" t="s">
        <v>119</v>
      </c>
      <c r="AI1" s="74" t="s">
        <v>120</v>
      </c>
      <c r="AJ1" s="74" t="s">
        <v>121</v>
      </c>
      <c r="AK1" s="74" t="s">
        <v>122</v>
      </c>
      <c r="AL1" s="75" t="s">
        <v>123</v>
      </c>
      <c r="AM1" s="247" t="s">
        <v>345</v>
      </c>
      <c r="AN1" s="246" t="s">
        <v>346</v>
      </c>
      <c r="AO1" s="76" t="s">
        <v>347</v>
      </c>
      <c r="AP1" s="77" t="s">
        <v>349</v>
      </c>
      <c r="AQ1" s="78" t="s">
        <v>350</v>
      </c>
      <c r="AR1" s="77" t="s">
        <v>351</v>
      </c>
      <c r="AS1" s="248" t="s">
        <v>352</v>
      </c>
      <c r="AT1" s="248" t="s">
        <v>353</v>
      </c>
      <c r="AU1" s="249" t="s">
        <v>354</v>
      </c>
      <c r="AV1" s="244" t="s">
        <v>355</v>
      </c>
      <c r="AW1" s="250" t="s">
        <v>356</v>
      </c>
      <c r="AX1" s="137" t="s">
        <v>236</v>
      </c>
      <c r="AY1" s="125" t="s">
        <v>215</v>
      </c>
      <c r="AZ1" s="136" t="s">
        <v>216</v>
      </c>
      <c r="BA1" s="264" t="s">
        <v>376</v>
      </c>
      <c r="BB1" s="137" t="s">
        <v>235</v>
      </c>
      <c r="BC1" s="125" t="s">
        <v>212</v>
      </c>
      <c r="BD1" s="136" t="s">
        <v>375</v>
      </c>
      <c r="BE1" s="136" t="s">
        <v>377</v>
      </c>
      <c r="BF1" s="265" t="s">
        <v>378</v>
      </c>
      <c r="BG1" s="162" t="s">
        <v>370</v>
      </c>
    </row>
    <row r="2" spans="1:60" ht="16.2">
      <c r="A2" s="69" t="s">
        <v>124</v>
      </c>
      <c r="B2" s="2" t="s">
        <v>36</v>
      </c>
      <c r="C2" s="2" t="s">
        <v>36</v>
      </c>
      <c r="D2" s="2" t="s">
        <v>38</v>
      </c>
      <c r="E2" s="2" t="s">
        <v>125</v>
      </c>
      <c r="F2" s="2" t="s">
        <v>40</v>
      </c>
      <c r="G2" s="2" t="s">
        <v>41</v>
      </c>
      <c r="H2" s="2" t="s">
        <v>126</v>
      </c>
      <c r="I2" s="2" t="s">
        <v>43</v>
      </c>
      <c r="J2" s="2" t="s">
        <v>44</v>
      </c>
      <c r="K2" s="2" t="s">
        <v>45</v>
      </c>
      <c r="L2" s="2" t="s">
        <v>46</v>
      </c>
      <c r="M2" s="2" t="s">
        <v>127</v>
      </c>
      <c r="N2" s="2" t="s">
        <v>48</v>
      </c>
      <c r="O2" s="2" t="s">
        <v>49</v>
      </c>
      <c r="P2" s="2" t="s">
        <v>50</v>
      </c>
      <c r="Q2" s="5" t="s">
        <v>128</v>
      </c>
      <c r="R2" s="5" t="s">
        <v>129</v>
      </c>
      <c r="S2" s="5" t="s">
        <v>53</v>
      </c>
      <c r="T2" s="5" t="s">
        <v>54</v>
      </c>
      <c r="U2" s="5" t="s">
        <v>130</v>
      </c>
      <c r="V2" s="2" t="s">
        <v>337</v>
      </c>
      <c r="W2" s="2" t="s">
        <v>339</v>
      </c>
      <c r="X2" s="2" t="s">
        <v>341</v>
      </c>
      <c r="Y2" s="8" t="s">
        <v>56</v>
      </c>
      <c r="Z2" s="71" t="s">
        <v>57</v>
      </c>
      <c r="AA2" s="2" t="s">
        <v>58</v>
      </c>
      <c r="AB2" s="2" t="s">
        <v>379</v>
      </c>
      <c r="AC2" s="79" t="s">
        <v>59</v>
      </c>
      <c r="AD2" s="2" t="s">
        <v>60</v>
      </c>
      <c r="AE2" s="2" t="s">
        <v>61</v>
      </c>
      <c r="AF2" s="80" t="s">
        <v>131</v>
      </c>
      <c r="AG2" s="3" t="s">
        <v>63</v>
      </c>
      <c r="AH2" s="3" t="s">
        <v>132</v>
      </c>
      <c r="AI2" s="2" t="s">
        <v>65</v>
      </c>
      <c r="AJ2" s="2" t="s">
        <v>66</v>
      </c>
      <c r="AK2" s="2" t="s">
        <v>67</v>
      </c>
      <c r="AL2" s="75" t="s">
        <v>68</v>
      </c>
      <c r="AM2" s="75" t="s">
        <v>69</v>
      </c>
      <c r="AN2" s="3" t="s">
        <v>133</v>
      </c>
      <c r="AO2" s="2" t="s">
        <v>134</v>
      </c>
      <c r="AP2" s="74" t="s">
        <v>135</v>
      </c>
      <c r="AQ2" s="81" t="s">
        <v>136</v>
      </c>
      <c r="AR2" s="74" t="s">
        <v>137</v>
      </c>
      <c r="AS2" s="2" t="s">
        <v>138</v>
      </c>
      <c r="AT2" s="74" t="s">
        <v>139</v>
      </c>
      <c r="AU2" s="2" t="s">
        <v>140</v>
      </c>
      <c r="AV2" s="2" t="s">
        <v>141</v>
      </c>
      <c r="AW2" s="139" t="s">
        <v>142</v>
      </c>
      <c r="AX2" s="138" t="s">
        <v>241</v>
      </c>
      <c r="AY2" s="125" t="s">
        <v>242</v>
      </c>
      <c r="AZ2" s="136" t="s">
        <v>243</v>
      </c>
      <c r="BA2" s="138" t="s">
        <v>183</v>
      </c>
      <c r="BB2" s="138" t="s">
        <v>237</v>
      </c>
      <c r="BC2" s="125" t="s">
        <v>238</v>
      </c>
      <c r="BD2" s="125" t="s">
        <v>239</v>
      </c>
      <c r="BE2" s="125" t="s">
        <v>184</v>
      </c>
      <c r="BF2" s="125" t="s">
        <v>372</v>
      </c>
      <c r="BG2" s="161" t="s">
        <v>182</v>
      </c>
    </row>
    <row r="3" spans="1:60" s="105" customFormat="1" ht="16.2">
      <c r="A3" s="156" t="s">
        <v>245</v>
      </c>
      <c r="B3" s="146" t="s">
        <v>36</v>
      </c>
      <c r="C3" s="146" t="s">
        <v>37</v>
      </c>
      <c r="D3" s="146" t="s">
        <v>38</v>
      </c>
      <c r="E3" s="146" t="s">
        <v>125</v>
      </c>
      <c r="F3" s="146" t="s">
        <v>40</v>
      </c>
      <c r="G3" s="146" t="s">
        <v>41</v>
      </c>
      <c r="H3" s="146" t="s">
        <v>42</v>
      </c>
      <c r="I3" s="142" t="s">
        <v>43</v>
      </c>
      <c r="J3" s="142" t="s">
        <v>44</v>
      </c>
      <c r="K3" s="142" t="s">
        <v>45</v>
      </c>
      <c r="L3" s="142" t="s">
        <v>46</v>
      </c>
      <c r="M3" s="142" t="s">
        <v>47</v>
      </c>
      <c r="N3" s="146" t="s">
        <v>48</v>
      </c>
      <c r="O3" s="146" t="s">
        <v>49</v>
      </c>
      <c r="P3" s="146" t="s">
        <v>50</v>
      </c>
      <c r="Q3" s="147" t="s">
        <v>51</v>
      </c>
      <c r="R3" s="147" t="s">
        <v>52</v>
      </c>
      <c r="S3" s="147" t="s">
        <v>53</v>
      </c>
      <c r="T3" s="143" t="s">
        <v>54</v>
      </c>
      <c r="U3" s="147" t="s">
        <v>55</v>
      </c>
      <c r="V3" s="146" t="s">
        <v>336</v>
      </c>
      <c r="W3" s="146" t="s">
        <v>338</v>
      </c>
      <c r="X3" s="146" t="s">
        <v>340</v>
      </c>
      <c r="Y3" s="148" t="s">
        <v>56</v>
      </c>
      <c r="Z3" s="149" t="s">
        <v>57</v>
      </c>
      <c r="AA3" s="146" t="s">
        <v>58</v>
      </c>
      <c r="AB3" s="146" t="s">
        <v>379</v>
      </c>
      <c r="AC3" s="150" t="s">
        <v>59</v>
      </c>
      <c r="AD3" s="146" t="s">
        <v>60</v>
      </c>
      <c r="AE3" s="146" t="s">
        <v>61</v>
      </c>
      <c r="AF3" s="151" t="s">
        <v>62</v>
      </c>
      <c r="AG3" s="152" t="s">
        <v>63</v>
      </c>
      <c r="AH3" s="152" t="s">
        <v>64</v>
      </c>
      <c r="AI3" s="146" t="s">
        <v>65</v>
      </c>
      <c r="AJ3" s="146" t="s">
        <v>66</v>
      </c>
      <c r="AK3" s="146" t="s">
        <v>67</v>
      </c>
      <c r="AL3" s="153" t="s">
        <v>68</v>
      </c>
      <c r="AM3" s="153" t="s">
        <v>69</v>
      </c>
      <c r="AN3" s="152" t="s">
        <v>70</v>
      </c>
      <c r="AO3" s="146" t="s">
        <v>348</v>
      </c>
      <c r="AP3" s="144" t="s">
        <v>72</v>
      </c>
      <c r="AQ3" s="155" t="s">
        <v>73</v>
      </c>
      <c r="AR3" s="144" t="s">
        <v>74</v>
      </c>
      <c r="AS3" s="142" t="s">
        <v>75</v>
      </c>
      <c r="AT3" s="154" t="s">
        <v>76</v>
      </c>
      <c r="AU3" s="146" t="s">
        <v>77</v>
      </c>
      <c r="AV3" s="146" t="s">
        <v>78</v>
      </c>
      <c r="AW3" s="145" t="s">
        <v>79</v>
      </c>
      <c r="AX3" s="158" t="s">
        <v>229</v>
      </c>
      <c r="AY3" s="158" t="s">
        <v>231</v>
      </c>
      <c r="AZ3" s="159" t="s">
        <v>230</v>
      </c>
      <c r="BA3" s="138" t="s">
        <v>179</v>
      </c>
      <c r="BB3" s="158" t="s">
        <v>232</v>
      </c>
      <c r="BC3" s="158" t="s">
        <v>233</v>
      </c>
      <c r="BD3" s="158" t="s">
        <v>234</v>
      </c>
      <c r="BE3" s="125" t="s">
        <v>373</v>
      </c>
      <c r="BF3" s="125" t="s">
        <v>374</v>
      </c>
      <c r="BG3" s="161" t="s">
        <v>181</v>
      </c>
    </row>
    <row r="4" spans="1:60" s="39" customFormat="1" ht="287.55" customHeight="1">
      <c r="A4" s="277" t="s">
        <v>246</v>
      </c>
      <c r="B4" s="279" t="s">
        <v>291</v>
      </c>
      <c r="C4" s="279" t="s">
        <v>264</v>
      </c>
      <c r="D4" s="281" t="s">
        <v>247</v>
      </c>
      <c r="E4" s="283" t="s">
        <v>289</v>
      </c>
      <c r="F4" s="279" t="s">
        <v>263</v>
      </c>
      <c r="G4" s="285" t="s">
        <v>259</v>
      </c>
      <c r="H4" s="169" t="s">
        <v>292</v>
      </c>
      <c r="I4" s="287" t="s">
        <v>293</v>
      </c>
      <c r="J4" s="287" t="s">
        <v>294</v>
      </c>
      <c r="K4" s="275" t="s">
        <v>260</v>
      </c>
      <c r="L4" s="276"/>
      <c r="M4" s="289" t="s">
        <v>248</v>
      </c>
      <c r="N4" s="279" t="s">
        <v>262</v>
      </c>
      <c r="O4" s="281" t="s">
        <v>261</v>
      </c>
      <c r="P4" s="281" t="s">
        <v>143</v>
      </c>
      <c r="Q4" s="279" t="s">
        <v>249</v>
      </c>
      <c r="R4" s="281" t="s">
        <v>144</v>
      </c>
      <c r="S4" s="281" t="s">
        <v>145</v>
      </c>
      <c r="T4" s="291" t="s">
        <v>146</v>
      </c>
      <c r="U4" s="281" t="s">
        <v>295</v>
      </c>
      <c r="V4" s="281" t="s">
        <v>250</v>
      </c>
      <c r="W4" s="281" t="s">
        <v>251</v>
      </c>
      <c r="X4" s="281" t="s">
        <v>296</v>
      </c>
      <c r="Y4" s="281" t="s">
        <v>252</v>
      </c>
      <c r="Z4" s="293" t="s">
        <v>253</v>
      </c>
      <c r="AA4" s="281" t="s">
        <v>254</v>
      </c>
      <c r="AB4" s="281" t="s">
        <v>147</v>
      </c>
      <c r="AC4" s="281" t="s">
        <v>255</v>
      </c>
      <c r="AD4" s="281" t="s">
        <v>256</v>
      </c>
      <c r="AE4" s="281" t="s">
        <v>297</v>
      </c>
      <c r="AF4" s="281" t="s">
        <v>148</v>
      </c>
      <c r="AG4" s="281" t="s">
        <v>298</v>
      </c>
      <c r="AH4" s="281" t="s">
        <v>298</v>
      </c>
      <c r="AI4" s="281" t="s">
        <v>299</v>
      </c>
      <c r="AJ4" s="281" t="s">
        <v>300</v>
      </c>
      <c r="AK4" s="281" t="s">
        <v>301</v>
      </c>
      <c r="AL4" s="281" t="s">
        <v>302</v>
      </c>
      <c r="AM4" s="281" t="s">
        <v>303</v>
      </c>
      <c r="AN4" s="170" t="s">
        <v>304</v>
      </c>
      <c r="AO4" s="171" t="s">
        <v>149</v>
      </c>
      <c r="AP4" s="172"/>
      <c r="AQ4" s="173"/>
      <c r="AR4" s="173"/>
      <c r="AS4" s="173"/>
      <c r="AT4" s="173" t="s">
        <v>305</v>
      </c>
      <c r="AU4" s="173" t="s">
        <v>257</v>
      </c>
      <c r="AV4" s="173" t="s">
        <v>306</v>
      </c>
      <c r="AW4" s="173" t="s">
        <v>307</v>
      </c>
      <c r="AX4" s="174" t="s">
        <v>258</v>
      </c>
      <c r="AY4" s="175" t="s">
        <v>367</v>
      </c>
      <c r="AZ4" s="174" t="s">
        <v>207</v>
      </c>
      <c r="BA4" s="263" t="s">
        <v>368</v>
      </c>
      <c r="BB4" s="174" t="s">
        <v>258</v>
      </c>
      <c r="BC4" s="171" t="s">
        <v>240</v>
      </c>
      <c r="BD4" s="174" t="s">
        <v>207</v>
      </c>
      <c r="BE4" s="263" t="s">
        <v>368</v>
      </c>
      <c r="BF4" s="263" t="s">
        <v>371</v>
      </c>
      <c r="BG4" s="175" t="s">
        <v>369</v>
      </c>
    </row>
    <row r="5" spans="1:60" s="39" customFormat="1" ht="181.95" customHeight="1">
      <c r="A5" s="278"/>
      <c r="B5" s="280"/>
      <c r="C5" s="280"/>
      <c r="D5" s="282"/>
      <c r="E5" s="284"/>
      <c r="F5" s="280"/>
      <c r="G5" s="286"/>
      <c r="H5" s="176" t="s">
        <v>308</v>
      </c>
      <c r="I5" s="288"/>
      <c r="J5" s="288"/>
      <c r="K5" s="177" t="s">
        <v>309</v>
      </c>
      <c r="L5" s="177" t="s">
        <v>310</v>
      </c>
      <c r="M5" s="290"/>
      <c r="N5" s="280"/>
      <c r="O5" s="282"/>
      <c r="P5" s="282"/>
      <c r="Q5" s="280"/>
      <c r="R5" s="282"/>
      <c r="S5" s="282"/>
      <c r="T5" s="292"/>
      <c r="U5" s="282"/>
      <c r="V5" s="282"/>
      <c r="W5" s="282"/>
      <c r="X5" s="282"/>
      <c r="Y5" s="282"/>
      <c r="Z5" s="294"/>
      <c r="AA5" s="282"/>
      <c r="AB5" s="282"/>
      <c r="AC5" s="282"/>
      <c r="AD5" s="282"/>
      <c r="AE5" s="282"/>
      <c r="AF5" s="282"/>
      <c r="AG5" s="282"/>
      <c r="AH5" s="282"/>
      <c r="AI5" s="282"/>
      <c r="AJ5" s="282"/>
      <c r="AK5" s="282"/>
      <c r="AL5" s="282"/>
      <c r="AM5" s="282"/>
      <c r="AN5" s="295" t="s">
        <v>284</v>
      </c>
      <c r="AO5" s="296"/>
      <c r="AP5" s="296"/>
      <c r="AQ5" s="296"/>
      <c r="AR5" s="296"/>
      <c r="AS5" s="296"/>
      <c r="AT5" s="296"/>
      <c r="AU5" s="296"/>
      <c r="AV5" s="296"/>
      <c r="AW5" s="296"/>
      <c r="AX5" s="296"/>
      <c r="AY5" s="296"/>
      <c r="AZ5" s="296"/>
      <c r="BA5" s="296"/>
      <c r="BB5" s="296"/>
      <c r="BC5" s="296"/>
      <c r="BD5" s="296"/>
      <c r="BE5" s="296"/>
      <c r="BF5" s="296"/>
      <c r="BG5" s="297"/>
    </row>
    <row r="6" spans="1:60" s="20" customFormat="1" ht="18" customHeight="1">
      <c r="A6" s="157" t="s">
        <v>150</v>
      </c>
      <c r="B6" s="178" t="s">
        <v>311</v>
      </c>
      <c r="C6" s="178" t="s">
        <v>312</v>
      </c>
      <c r="D6" s="178" t="s">
        <v>312</v>
      </c>
      <c r="E6" s="178" t="s">
        <v>151</v>
      </c>
      <c r="F6" s="178" t="s">
        <v>151</v>
      </c>
      <c r="G6" s="178" t="s">
        <v>151</v>
      </c>
      <c r="H6" s="178" t="s">
        <v>151</v>
      </c>
      <c r="I6" s="178" t="s">
        <v>151</v>
      </c>
      <c r="J6" s="178" t="s">
        <v>151</v>
      </c>
      <c r="K6" s="179"/>
      <c r="L6" s="179"/>
      <c r="M6" s="180" t="s">
        <v>313</v>
      </c>
      <c r="N6" s="181" t="s">
        <v>314</v>
      </c>
      <c r="O6" s="181" t="s">
        <v>265</v>
      </c>
      <c r="P6" s="179"/>
      <c r="Q6" s="179" t="s">
        <v>152</v>
      </c>
      <c r="R6" s="179" t="s">
        <v>153</v>
      </c>
      <c r="S6" s="179" t="s">
        <v>154</v>
      </c>
      <c r="T6" s="179" t="s">
        <v>154</v>
      </c>
      <c r="U6" s="179" t="s">
        <v>155</v>
      </c>
      <c r="V6" s="179" t="s">
        <v>156</v>
      </c>
      <c r="W6" s="179" t="s">
        <v>156</v>
      </c>
      <c r="X6" s="179" t="s">
        <v>156</v>
      </c>
      <c r="Y6" s="179" t="s">
        <v>154</v>
      </c>
      <c r="Z6" s="182" t="s">
        <v>157</v>
      </c>
      <c r="AA6" s="179" t="s">
        <v>158</v>
      </c>
      <c r="AB6" s="179" t="s">
        <v>344</v>
      </c>
      <c r="AC6" s="179" t="s">
        <v>155</v>
      </c>
      <c r="AD6" s="179" t="s">
        <v>155</v>
      </c>
      <c r="AE6" s="179" t="s">
        <v>156</v>
      </c>
      <c r="AF6" s="179" t="s">
        <v>155</v>
      </c>
      <c r="AG6" s="179" t="s">
        <v>344</v>
      </c>
      <c r="AH6" s="179" t="s">
        <v>157</v>
      </c>
      <c r="AI6" s="179" t="s">
        <v>290</v>
      </c>
      <c r="AJ6" s="179" t="s">
        <v>155</v>
      </c>
      <c r="AK6" s="179" t="s">
        <v>155</v>
      </c>
      <c r="AL6" s="179" t="s">
        <v>157</v>
      </c>
      <c r="AM6" s="179" t="s">
        <v>157</v>
      </c>
      <c r="AN6" s="179"/>
      <c r="AO6" s="179"/>
      <c r="AP6" s="179"/>
      <c r="AQ6" s="179"/>
      <c r="AR6" s="179"/>
      <c r="AS6" s="179"/>
      <c r="AT6" s="179"/>
      <c r="AU6" s="179"/>
      <c r="AV6" s="179"/>
      <c r="AW6" s="179"/>
      <c r="AX6" s="179"/>
      <c r="AY6" s="179"/>
      <c r="AZ6" s="179"/>
      <c r="BA6" s="179"/>
      <c r="BB6" s="179"/>
      <c r="BC6" s="179"/>
      <c r="BD6" s="179"/>
      <c r="BE6" s="179"/>
      <c r="BF6" s="179"/>
      <c r="BG6" s="179"/>
    </row>
    <row r="7" spans="1:60" s="20" customFormat="1" ht="18" customHeight="1">
      <c r="B7" s="82"/>
      <c r="C7" s="82"/>
      <c r="D7" s="82"/>
      <c r="E7" s="82"/>
      <c r="F7" s="82"/>
      <c r="G7" s="82"/>
      <c r="H7" s="82"/>
      <c r="I7" s="82"/>
      <c r="J7" s="82"/>
      <c r="P7" s="83"/>
      <c r="Z7" s="28"/>
      <c r="AI7" s="84"/>
    </row>
    <row r="8" spans="1:60" ht="203.7" customHeight="1">
      <c r="A8" s="14"/>
      <c r="B8" s="18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20"/>
      <c r="R8" s="20"/>
      <c r="S8" s="20"/>
      <c r="T8" s="20"/>
      <c r="U8" s="20"/>
      <c r="V8" s="14"/>
      <c r="W8" s="14"/>
      <c r="X8" s="14"/>
      <c r="Y8" s="33"/>
      <c r="Z8" s="22"/>
      <c r="AA8" s="14"/>
      <c r="AB8" s="14"/>
      <c r="AC8" s="14"/>
      <c r="AD8" s="14"/>
      <c r="AE8" s="14"/>
      <c r="AF8" s="85"/>
      <c r="AG8" s="34"/>
      <c r="AH8" s="34"/>
      <c r="AI8" s="14"/>
      <c r="AJ8" s="14"/>
      <c r="AK8" s="14"/>
      <c r="AL8" s="86"/>
      <c r="AM8" s="86"/>
      <c r="AN8" s="34"/>
      <c r="AO8" s="14"/>
      <c r="AP8" s="32"/>
      <c r="AQ8" s="32"/>
      <c r="AR8" s="14"/>
      <c r="AS8" s="14"/>
      <c r="AT8" s="32"/>
      <c r="AU8" s="14"/>
      <c r="AV8" s="14"/>
      <c r="AW8" s="14"/>
      <c r="AX8" s="14"/>
      <c r="AY8" s="14"/>
      <c r="AZ8" s="14"/>
    </row>
    <row r="9" spans="1:60" s="95" customFormat="1" ht="47.4">
      <c r="A9" s="87"/>
      <c r="B9" s="88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9" t="s">
        <v>159</v>
      </c>
      <c r="O9" s="87"/>
      <c r="P9" s="87"/>
      <c r="Q9" s="90"/>
      <c r="R9" s="90"/>
      <c r="S9" s="90"/>
      <c r="T9" s="90"/>
      <c r="U9" s="91" t="s">
        <v>160</v>
      </c>
      <c r="V9" s="89" t="s">
        <v>161</v>
      </c>
      <c r="W9" s="89" t="s">
        <v>161</v>
      </c>
      <c r="X9" s="87"/>
      <c r="Y9" s="89" t="s">
        <v>162</v>
      </c>
      <c r="Z9" s="89" t="s">
        <v>163</v>
      </c>
      <c r="AA9" s="87"/>
      <c r="AB9" s="87"/>
      <c r="AC9" s="91" t="s">
        <v>164</v>
      </c>
      <c r="AD9" s="91" t="s">
        <v>165</v>
      </c>
      <c r="AE9" s="91" t="s">
        <v>160</v>
      </c>
      <c r="AF9" s="87"/>
      <c r="AG9" s="91" t="s">
        <v>166</v>
      </c>
      <c r="AH9" s="91" t="s">
        <v>166</v>
      </c>
      <c r="AI9" s="87"/>
      <c r="AJ9" s="87"/>
      <c r="AK9" s="87"/>
      <c r="AL9" s="92"/>
      <c r="AM9" s="92"/>
      <c r="AN9" s="93"/>
      <c r="AO9" s="87"/>
      <c r="AP9" s="94"/>
      <c r="AQ9" s="94"/>
      <c r="AR9" s="87"/>
      <c r="AS9" s="87"/>
      <c r="AT9" s="94"/>
      <c r="AU9" s="87"/>
      <c r="AV9" s="87"/>
      <c r="AW9" s="87"/>
      <c r="AX9" s="87"/>
      <c r="AY9" s="87"/>
      <c r="AZ9" s="87"/>
    </row>
    <row r="10" spans="1:60" s="28" customForma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20"/>
      <c r="R10" s="20"/>
      <c r="S10" s="20"/>
      <c r="T10" s="20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21"/>
      <c r="AF10" s="24"/>
      <c r="AG10" s="24"/>
      <c r="AH10" s="23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</row>
    <row r="11" spans="1:60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245"/>
      <c r="AE11" s="21"/>
      <c r="AF11" s="24"/>
      <c r="AG11" s="24"/>
      <c r="AH11" s="23"/>
    </row>
    <row r="12" spans="1:60"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21"/>
      <c r="AF12" s="24"/>
      <c r="AG12" s="24"/>
      <c r="AH12" s="23"/>
    </row>
    <row r="13" spans="1:60"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33"/>
      <c r="Z13" s="14"/>
      <c r="AA13" s="14"/>
      <c r="AB13" s="14"/>
      <c r="AC13" s="14"/>
      <c r="AD13" s="14"/>
      <c r="AE13" s="21"/>
      <c r="AF13" s="24"/>
      <c r="AG13" s="24"/>
      <c r="AH13" s="23"/>
    </row>
    <row r="14" spans="1:60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33"/>
      <c r="Z14" s="14"/>
      <c r="AA14" s="14"/>
      <c r="AB14" s="14"/>
      <c r="AC14" s="23"/>
      <c r="AD14" s="23"/>
      <c r="AE14" s="21"/>
      <c r="AF14" s="24"/>
      <c r="AG14" s="24"/>
      <c r="AH14" s="23"/>
      <c r="AI14" s="31"/>
      <c r="AJ14" s="25"/>
      <c r="AK14" s="32"/>
      <c r="AL14" s="32"/>
      <c r="AM14" s="32"/>
      <c r="AN14" s="32"/>
      <c r="AO14" s="14"/>
      <c r="AP14" s="32"/>
      <c r="AQ14" s="32"/>
      <c r="AR14" s="35"/>
      <c r="AS14" s="35"/>
      <c r="AT14" s="32"/>
      <c r="AU14" s="35"/>
      <c r="AV14" s="35"/>
      <c r="AW14" s="35"/>
      <c r="AX14" s="35"/>
      <c r="AY14" s="35"/>
      <c r="AZ14" s="35"/>
    </row>
    <row r="15" spans="1:60">
      <c r="B15" s="18"/>
      <c r="C15" s="14"/>
      <c r="D15" s="14"/>
      <c r="E15" s="14"/>
      <c r="F15" s="14"/>
      <c r="G15" s="19"/>
      <c r="H15" s="96"/>
      <c r="I15" s="14"/>
      <c r="J15" s="14"/>
      <c r="K15" s="14"/>
      <c r="L15" s="14"/>
      <c r="M15" s="14"/>
      <c r="N15" s="18"/>
      <c r="O15" s="14"/>
      <c r="P15" s="14"/>
      <c r="Q15" s="14"/>
      <c r="R15" s="20"/>
      <c r="S15" s="20"/>
      <c r="T15" s="20"/>
      <c r="U15" s="21"/>
      <c r="V15" s="14"/>
      <c r="W15" s="14"/>
      <c r="X15" s="14"/>
      <c r="Y15" s="33"/>
      <c r="Z15" s="97"/>
      <c r="AA15" s="14"/>
      <c r="AB15" s="14"/>
      <c r="AC15" s="23"/>
      <c r="AD15" s="23"/>
      <c r="AE15" s="21"/>
      <c r="AF15" s="24"/>
      <c r="AG15" s="23"/>
      <c r="AH15" s="23"/>
      <c r="AI15" s="31"/>
      <c r="AJ15" s="25"/>
      <c r="AK15" s="32"/>
      <c r="AL15" s="32"/>
      <c r="AM15" s="32"/>
      <c r="AN15" s="32"/>
      <c r="AO15" s="14"/>
      <c r="AP15" s="32"/>
      <c r="AQ15" s="32"/>
      <c r="AR15" s="35"/>
      <c r="AS15" s="35"/>
      <c r="AT15" s="32"/>
      <c r="AU15" s="35"/>
      <c r="AV15" s="35"/>
      <c r="AW15" s="35"/>
      <c r="AX15" s="35"/>
      <c r="AY15" s="35"/>
      <c r="AZ15" s="35"/>
    </row>
    <row r="16" spans="1:60">
      <c r="B16" s="18"/>
      <c r="C16" s="14"/>
      <c r="D16" s="14"/>
      <c r="E16" s="14"/>
      <c r="F16" s="14"/>
      <c r="G16" s="19"/>
      <c r="H16" s="96"/>
      <c r="I16" s="14"/>
      <c r="J16" s="14"/>
      <c r="K16" s="14"/>
      <c r="L16" s="14"/>
      <c r="M16" s="14"/>
      <c r="N16" s="18"/>
      <c r="O16" s="14"/>
      <c r="P16" s="14"/>
      <c r="Q16" s="14"/>
      <c r="R16" s="20"/>
      <c r="S16" s="20"/>
      <c r="T16" s="20"/>
      <c r="U16" s="21"/>
      <c r="V16" s="14"/>
      <c r="W16" s="14"/>
      <c r="X16" s="14"/>
      <c r="Y16" s="33"/>
      <c r="Z16" s="22"/>
      <c r="AA16" s="14"/>
      <c r="AB16" s="14"/>
      <c r="AC16" s="21"/>
      <c r="AD16" s="21"/>
      <c r="AE16" s="21"/>
      <c r="AF16" s="24"/>
      <c r="AG16" s="23"/>
      <c r="AH16" s="23"/>
      <c r="AI16" s="31"/>
      <c r="AJ16" s="25"/>
      <c r="AK16" s="32"/>
      <c r="AL16" s="32"/>
      <c r="AM16" s="32"/>
      <c r="AN16" s="32"/>
      <c r="AO16" s="14"/>
      <c r="AP16" s="32"/>
      <c r="AQ16" s="32"/>
      <c r="AR16" s="35"/>
      <c r="AS16" s="35"/>
      <c r="AT16" s="32"/>
      <c r="AU16" s="35"/>
      <c r="AV16" s="35"/>
      <c r="AW16" s="35"/>
      <c r="AX16" s="35"/>
      <c r="AY16" s="35"/>
      <c r="AZ16" s="35"/>
    </row>
    <row r="17" spans="2:52">
      <c r="B17" s="18"/>
      <c r="C17" s="14"/>
      <c r="D17" s="14"/>
      <c r="E17" s="14"/>
      <c r="F17" s="14"/>
      <c r="G17" s="19"/>
      <c r="H17" s="96"/>
      <c r="I17" s="14"/>
      <c r="J17" s="14"/>
      <c r="K17" s="14"/>
      <c r="L17" s="14"/>
      <c r="M17" s="14"/>
      <c r="N17" s="18"/>
      <c r="O17" s="14"/>
      <c r="P17" s="14"/>
      <c r="Q17" s="14"/>
      <c r="R17" s="20"/>
      <c r="S17" s="20"/>
      <c r="T17" s="20"/>
      <c r="U17" s="21"/>
      <c r="V17" s="14"/>
      <c r="W17" s="14"/>
      <c r="X17" s="14"/>
      <c r="Y17" s="33"/>
      <c r="Z17" s="22"/>
      <c r="AA17" s="14"/>
      <c r="AB17" s="14"/>
      <c r="AC17" s="21"/>
      <c r="AD17" s="21"/>
      <c r="AE17" s="21"/>
      <c r="AF17" s="24"/>
      <c r="AG17" s="23"/>
      <c r="AH17" s="23"/>
      <c r="AI17" s="31"/>
      <c r="AJ17" s="25"/>
      <c r="AK17" s="32"/>
      <c r="AL17" s="32"/>
      <c r="AM17" s="32"/>
      <c r="AN17" s="32"/>
      <c r="AO17" s="14"/>
      <c r="AP17" s="32"/>
      <c r="AQ17" s="32"/>
      <c r="AR17" s="35"/>
      <c r="AS17" s="35"/>
      <c r="AT17" s="32"/>
      <c r="AU17" s="35"/>
      <c r="AV17" s="35"/>
      <c r="AW17" s="35"/>
      <c r="AX17" s="35"/>
      <c r="AY17" s="35"/>
      <c r="AZ17" s="35"/>
    </row>
    <row r="18" spans="2:52">
      <c r="B18" s="18"/>
      <c r="C18" s="14"/>
      <c r="D18" s="14"/>
      <c r="E18" s="14"/>
      <c r="F18" s="14"/>
      <c r="G18" s="19"/>
      <c r="H18" s="96"/>
      <c r="I18" s="14"/>
      <c r="J18" s="14"/>
      <c r="K18" s="14"/>
      <c r="L18" s="14"/>
      <c r="M18" s="14"/>
      <c r="N18" s="18"/>
      <c r="O18" s="14"/>
      <c r="P18" s="14"/>
      <c r="Q18" s="14"/>
      <c r="R18" s="20"/>
      <c r="S18" s="20"/>
      <c r="T18" s="20"/>
      <c r="U18" s="21"/>
      <c r="V18" s="14"/>
      <c r="W18" s="14"/>
      <c r="X18" s="14"/>
      <c r="Y18" s="33"/>
      <c r="Z18" s="22"/>
      <c r="AA18" s="14"/>
      <c r="AB18" s="14"/>
      <c r="AC18" s="21"/>
      <c r="AD18" s="21"/>
      <c r="AE18" s="21"/>
      <c r="AF18" s="24"/>
      <c r="AG18" s="23"/>
      <c r="AH18" s="23"/>
      <c r="AI18" s="31"/>
      <c r="AJ18" s="25"/>
      <c r="AK18" s="25"/>
      <c r="AL18" s="26"/>
      <c r="AM18" s="26"/>
      <c r="AN18" s="14"/>
      <c r="AO18" s="14"/>
      <c r="AP18" s="32"/>
      <c r="AQ18" s="32"/>
      <c r="AR18" s="35"/>
      <c r="AS18" s="35"/>
      <c r="AT18" s="32"/>
      <c r="AU18" s="35"/>
      <c r="AV18" s="35"/>
      <c r="AW18" s="35"/>
      <c r="AX18" s="35"/>
      <c r="AY18" s="35"/>
      <c r="AZ18" s="35"/>
    </row>
    <row r="19" spans="2:52">
      <c r="B19" s="18"/>
      <c r="C19" s="14"/>
      <c r="D19" s="14"/>
      <c r="E19" s="14"/>
      <c r="F19" s="14"/>
      <c r="G19" s="19"/>
      <c r="H19" s="96"/>
      <c r="I19" s="14"/>
      <c r="J19" s="14"/>
      <c r="K19" s="14"/>
      <c r="L19" s="14"/>
      <c r="M19" s="14"/>
      <c r="N19" s="18"/>
      <c r="O19" s="14"/>
      <c r="P19" s="14"/>
      <c r="Q19" s="14"/>
      <c r="R19" s="20"/>
      <c r="S19" s="20"/>
      <c r="T19" s="20"/>
      <c r="U19" s="21"/>
      <c r="V19" s="14"/>
      <c r="W19" s="14"/>
      <c r="X19" s="14"/>
      <c r="Y19" s="33"/>
      <c r="Z19" s="22"/>
      <c r="AA19" s="14"/>
      <c r="AB19" s="14"/>
      <c r="AC19" s="21"/>
      <c r="AD19" s="21"/>
      <c r="AE19" s="21"/>
      <c r="AF19" s="24"/>
      <c r="AG19" s="23"/>
      <c r="AH19" s="23"/>
      <c r="AI19" s="31"/>
      <c r="AJ19" s="25"/>
      <c r="AK19" s="25"/>
      <c r="AL19" s="26"/>
      <c r="AM19" s="26"/>
      <c r="AN19" s="14"/>
      <c r="AO19" s="14"/>
      <c r="AP19" s="32"/>
      <c r="AQ19" s="32"/>
      <c r="AR19" s="35"/>
      <c r="AS19" s="35"/>
      <c r="AT19" s="32"/>
      <c r="AU19" s="35"/>
      <c r="AV19" s="35"/>
      <c r="AW19" s="35"/>
      <c r="AX19" s="35"/>
      <c r="AY19" s="35"/>
      <c r="AZ19" s="35"/>
    </row>
    <row r="20" spans="2:52">
      <c r="B20" s="18"/>
      <c r="C20" s="14"/>
      <c r="D20" s="14"/>
      <c r="E20" s="14"/>
      <c r="F20" s="14"/>
      <c r="G20" s="19"/>
      <c r="H20" s="96"/>
      <c r="I20" s="14"/>
      <c r="J20" s="14"/>
      <c r="K20" s="14"/>
      <c r="L20" s="14"/>
      <c r="M20" s="14"/>
      <c r="N20" s="18"/>
      <c r="O20" s="14"/>
      <c r="P20" s="14"/>
      <c r="Q20" s="14"/>
      <c r="R20" s="20"/>
      <c r="S20" s="20"/>
      <c r="T20" s="20"/>
      <c r="U20" s="21"/>
      <c r="V20" s="14"/>
      <c r="W20" s="14"/>
      <c r="X20" s="14"/>
      <c r="Y20" s="33"/>
      <c r="Z20" s="22"/>
      <c r="AA20" s="14"/>
      <c r="AB20" s="14"/>
      <c r="AC20" s="23"/>
      <c r="AD20" s="23"/>
      <c r="AE20" s="21"/>
      <c r="AF20" s="24"/>
      <c r="AG20" s="23"/>
      <c r="AH20" s="23"/>
      <c r="AI20" s="31"/>
      <c r="AJ20" s="25"/>
      <c r="AK20" s="25"/>
      <c r="AL20" s="26"/>
      <c r="AM20" s="26"/>
      <c r="AN20" s="14"/>
      <c r="AO20" s="14"/>
      <c r="AP20" s="32"/>
      <c r="AQ20" s="32"/>
      <c r="AR20" s="38"/>
      <c r="AS20" s="14"/>
      <c r="AT20" s="32"/>
      <c r="AU20" s="37"/>
      <c r="AV20" s="37"/>
      <c r="AW20" s="98"/>
      <c r="AX20" s="98"/>
      <c r="AY20" s="98"/>
      <c r="AZ20" s="98"/>
    </row>
    <row r="21" spans="2:52">
      <c r="B21" s="18"/>
      <c r="C21" s="14"/>
      <c r="D21" s="14"/>
      <c r="E21" s="14"/>
      <c r="F21" s="14"/>
      <c r="G21" s="19"/>
      <c r="H21" s="96"/>
      <c r="I21" s="14"/>
      <c r="J21" s="14"/>
      <c r="K21" s="14"/>
      <c r="L21" s="14"/>
      <c r="M21" s="14"/>
      <c r="N21" s="18"/>
      <c r="O21" s="14"/>
      <c r="P21" s="14"/>
      <c r="Q21" s="14"/>
      <c r="R21" s="20"/>
      <c r="S21" s="20"/>
      <c r="T21" s="20"/>
      <c r="U21" s="21"/>
      <c r="V21" s="14"/>
      <c r="W21" s="14"/>
      <c r="X21" s="14"/>
      <c r="Y21" s="33"/>
      <c r="Z21" s="22"/>
      <c r="AA21" s="14"/>
      <c r="AB21" s="14"/>
      <c r="AC21" s="23"/>
      <c r="AD21" s="23"/>
      <c r="AE21" s="21"/>
      <c r="AF21" s="24"/>
      <c r="AG21" s="23"/>
      <c r="AH21" s="23"/>
      <c r="AI21" s="31"/>
      <c r="AJ21" s="25"/>
      <c r="AK21" s="25"/>
      <c r="AL21" s="26"/>
      <c r="AM21" s="26"/>
      <c r="AN21" s="14"/>
      <c r="AO21" s="14"/>
      <c r="AP21" s="32"/>
      <c r="AQ21" s="32"/>
      <c r="AR21" s="35"/>
      <c r="AS21" s="35"/>
      <c r="AT21" s="32"/>
      <c r="AU21" s="35"/>
      <c r="AV21" s="35"/>
      <c r="AW21" s="35"/>
      <c r="AX21" s="35"/>
      <c r="AY21" s="35"/>
      <c r="AZ21" s="35"/>
    </row>
    <row r="22" spans="2:52">
      <c r="B22" s="18"/>
      <c r="C22" s="14"/>
      <c r="D22" s="14"/>
      <c r="E22" s="14"/>
      <c r="F22" s="14"/>
      <c r="G22" s="19"/>
      <c r="H22" s="96"/>
      <c r="I22" s="14"/>
      <c r="J22" s="14"/>
      <c r="K22" s="14"/>
      <c r="L22" s="14"/>
      <c r="M22" s="14"/>
      <c r="N22" s="18"/>
      <c r="O22" s="14"/>
      <c r="P22" s="14"/>
      <c r="Q22" s="14"/>
      <c r="R22" s="20"/>
      <c r="S22" s="20"/>
      <c r="T22" s="20"/>
      <c r="U22" s="21"/>
      <c r="V22" s="14"/>
      <c r="W22" s="14"/>
      <c r="X22" s="14"/>
      <c r="Y22" s="33"/>
      <c r="Z22" s="22"/>
      <c r="AA22" s="14"/>
      <c r="AB22" s="14"/>
      <c r="AC22" s="23"/>
      <c r="AD22" s="23"/>
      <c r="AE22" s="21"/>
      <c r="AF22" s="24"/>
      <c r="AG22" s="23"/>
      <c r="AH22" s="23"/>
      <c r="AI22" s="31"/>
      <c r="AJ22" s="25"/>
      <c r="AK22" s="25"/>
      <c r="AL22" s="28"/>
      <c r="AM22" s="28"/>
      <c r="AN22" s="14"/>
      <c r="AO22" s="14"/>
      <c r="AP22" s="32"/>
      <c r="AQ22" s="32"/>
      <c r="AR22" s="35"/>
      <c r="AS22" s="35"/>
      <c r="AT22" s="32"/>
      <c r="AU22" s="35"/>
      <c r="AV22" s="35"/>
      <c r="AW22" s="35"/>
      <c r="AX22" s="35"/>
      <c r="AY22" s="35"/>
      <c r="AZ22" s="35"/>
    </row>
    <row r="23" spans="2:52">
      <c r="B23" s="18"/>
      <c r="C23" s="14"/>
      <c r="D23" s="14"/>
      <c r="E23" s="14"/>
      <c r="F23" s="14"/>
      <c r="G23" s="19"/>
      <c r="H23" s="96"/>
      <c r="I23" s="14"/>
      <c r="J23" s="14"/>
      <c r="K23" s="14"/>
      <c r="L23" s="14"/>
      <c r="M23" s="14"/>
      <c r="N23" s="18"/>
      <c r="O23" s="14"/>
      <c r="P23" s="14"/>
      <c r="Q23" s="14"/>
      <c r="R23" s="20"/>
      <c r="S23" s="20"/>
      <c r="T23" s="20"/>
      <c r="U23" s="21"/>
      <c r="V23" s="14"/>
      <c r="W23" s="14"/>
      <c r="X23" s="14"/>
      <c r="Y23" s="33"/>
      <c r="Z23" s="22"/>
      <c r="AA23" s="14"/>
      <c r="AB23" s="14"/>
      <c r="AC23" s="23"/>
      <c r="AD23" s="23"/>
      <c r="AE23" s="21"/>
      <c r="AF23" s="24"/>
      <c r="AG23" s="23"/>
      <c r="AH23" s="23"/>
      <c r="AI23" s="31"/>
      <c r="AJ23" s="25"/>
      <c r="AK23" s="25"/>
      <c r="AL23" s="28"/>
      <c r="AM23" s="28"/>
      <c r="AN23" s="14"/>
      <c r="AO23" s="14"/>
      <c r="AP23" s="32"/>
      <c r="AQ23" s="32"/>
      <c r="AR23" s="35"/>
      <c r="AS23" s="35"/>
      <c r="AT23" s="32"/>
      <c r="AU23" s="35"/>
      <c r="AV23" s="35"/>
      <c r="AW23" s="35"/>
      <c r="AX23" s="35"/>
      <c r="AY23" s="35"/>
      <c r="AZ23" s="35"/>
    </row>
    <row r="24" spans="2:52">
      <c r="B24" s="18"/>
      <c r="C24" s="14"/>
      <c r="D24" s="14"/>
      <c r="E24" s="14"/>
      <c r="F24" s="14"/>
      <c r="G24" s="19"/>
      <c r="H24" s="96"/>
      <c r="I24" s="14"/>
      <c r="J24" s="14"/>
      <c r="K24" s="14"/>
      <c r="L24" s="14"/>
      <c r="M24" s="14"/>
      <c r="N24" s="18"/>
      <c r="O24" s="14"/>
      <c r="P24" s="14"/>
      <c r="Q24" s="14"/>
      <c r="R24" s="20"/>
      <c r="S24" s="20"/>
      <c r="T24" s="20"/>
      <c r="U24" s="21"/>
      <c r="V24" s="14"/>
      <c r="W24" s="14"/>
      <c r="X24" s="14"/>
      <c r="Y24" s="33"/>
      <c r="Z24" s="22"/>
      <c r="AA24" s="14"/>
      <c r="AB24" s="14"/>
      <c r="AC24" s="28"/>
      <c r="AD24" s="28"/>
      <c r="AE24" s="21"/>
      <c r="AF24" s="24"/>
      <c r="AG24" s="23"/>
      <c r="AH24" s="23"/>
      <c r="AI24" s="31"/>
      <c r="AJ24" s="25"/>
      <c r="AK24" s="25"/>
      <c r="AL24" s="28"/>
      <c r="AM24" s="28"/>
      <c r="AN24" s="14"/>
      <c r="AO24" s="14"/>
      <c r="AP24" s="32"/>
      <c r="AQ24" s="32"/>
      <c r="AR24" s="35"/>
      <c r="AS24" s="35"/>
      <c r="AT24" s="32"/>
      <c r="AU24" s="35"/>
      <c r="AV24" s="35"/>
      <c r="AW24" s="35"/>
      <c r="AX24" s="35"/>
      <c r="AY24" s="35"/>
      <c r="AZ24" s="35"/>
    </row>
    <row r="25" spans="2:52">
      <c r="B25" s="18"/>
      <c r="C25" s="14"/>
      <c r="D25" s="14"/>
      <c r="E25" s="14"/>
      <c r="F25" s="14"/>
      <c r="G25" s="19"/>
      <c r="H25" s="96"/>
      <c r="I25" s="14"/>
      <c r="J25" s="14"/>
      <c r="K25" s="14"/>
      <c r="L25" s="14"/>
      <c r="M25" s="14"/>
      <c r="N25" s="18"/>
      <c r="O25" s="14"/>
      <c r="P25" s="14"/>
      <c r="Q25" s="14"/>
      <c r="R25" s="20"/>
      <c r="S25" s="20"/>
      <c r="T25" s="20"/>
      <c r="U25" s="21"/>
      <c r="V25" s="14"/>
      <c r="W25" s="14"/>
      <c r="X25" s="14"/>
      <c r="Y25" s="33"/>
      <c r="Z25" s="22"/>
      <c r="AA25" s="14"/>
      <c r="AB25" s="14"/>
      <c r="AC25" s="28"/>
      <c r="AD25" s="28"/>
      <c r="AE25" s="21"/>
      <c r="AF25" s="24"/>
      <c r="AG25" s="23"/>
      <c r="AH25" s="23"/>
      <c r="AI25" s="31"/>
      <c r="AJ25" s="25"/>
      <c r="AK25" s="25"/>
      <c r="AL25" s="28"/>
      <c r="AM25" s="28"/>
      <c r="AN25" s="14"/>
      <c r="AO25" s="14"/>
      <c r="AP25" s="32"/>
      <c r="AQ25" s="32"/>
      <c r="AR25" s="35"/>
      <c r="AS25" s="35"/>
      <c r="AT25" s="32"/>
      <c r="AU25" s="35"/>
      <c r="AV25" s="35"/>
      <c r="AW25" s="35"/>
      <c r="AX25" s="35"/>
      <c r="AY25" s="35"/>
      <c r="AZ25" s="35"/>
    </row>
    <row r="26" spans="2:52">
      <c r="B26" s="18"/>
      <c r="C26" s="14"/>
      <c r="D26" s="14"/>
      <c r="E26" s="14"/>
      <c r="F26" s="14"/>
      <c r="G26" s="19"/>
      <c r="H26" s="96"/>
      <c r="I26" s="14"/>
      <c r="J26" s="14"/>
      <c r="K26" s="14"/>
      <c r="L26" s="14"/>
      <c r="M26" s="14"/>
      <c r="N26" s="18"/>
      <c r="O26" s="14"/>
      <c r="P26" s="14"/>
      <c r="Q26" s="14"/>
      <c r="R26" s="20"/>
      <c r="S26" s="20"/>
      <c r="T26" s="20"/>
      <c r="U26" s="21"/>
      <c r="V26" s="14"/>
      <c r="W26" s="14"/>
      <c r="X26" s="14"/>
      <c r="Y26" s="33"/>
      <c r="Z26" s="22"/>
      <c r="AA26" s="14"/>
      <c r="AB26" s="14"/>
      <c r="AC26" s="28"/>
      <c r="AD26" s="28"/>
      <c r="AE26" s="21"/>
      <c r="AF26" s="24"/>
      <c r="AG26" s="23"/>
      <c r="AH26" s="23"/>
      <c r="AI26" s="31"/>
      <c r="AJ26" s="25"/>
      <c r="AK26" s="25"/>
      <c r="AL26" s="28"/>
      <c r="AM26" s="28"/>
      <c r="AN26" s="35"/>
      <c r="AO26" s="35"/>
      <c r="AP26" s="32"/>
      <c r="AQ26" s="32"/>
      <c r="AR26" s="35"/>
      <c r="AS26" s="35"/>
      <c r="AT26" s="32"/>
      <c r="AU26" s="35"/>
      <c r="AV26" s="35"/>
      <c r="AW26" s="35"/>
      <c r="AX26" s="35"/>
      <c r="AY26" s="35"/>
      <c r="AZ26" s="35"/>
    </row>
    <row r="27" spans="2:52">
      <c r="B27" s="18"/>
      <c r="C27" s="14"/>
      <c r="D27" s="14"/>
      <c r="E27" s="14"/>
      <c r="F27" s="14"/>
      <c r="G27" s="19"/>
      <c r="H27" s="96"/>
      <c r="I27" s="14"/>
      <c r="J27" s="14"/>
      <c r="K27" s="14"/>
      <c r="L27" s="14"/>
      <c r="M27" s="14"/>
      <c r="N27" s="18"/>
      <c r="O27" s="14"/>
      <c r="P27" s="14"/>
      <c r="Q27" s="14"/>
      <c r="R27" s="20"/>
      <c r="S27" s="20"/>
      <c r="T27" s="20"/>
      <c r="U27" s="21"/>
      <c r="V27" s="14"/>
      <c r="W27" s="14"/>
      <c r="X27" s="14"/>
      <c r="Y27" s="33"/>
      <c r="Z27" s="22"/>
      <c r="AA27" s="14"/>
      <c r="AB27" s="14"/>
      <c r="AC27" s="28"/>
      <c r="AD27" s="28"/>
      <c r="AE27" s="21"/>
      <c r="AF27" s="24"/>
      <c r="AG27" s="23"/>
      <c r="AH27" s="23"/>
      <c r="AI27" s="31"/>
      <c r="AJ27" s="25"/>
      <c r="AK27" s="25"/>
      <c r="AL27" s="28"/>
      <c r="AM27" s="28"/>
      <c r="AN27" s="35"/>
      <c r="AO27" s="35"/>
      <c r="AP27" s="32"/>
      <c r="AQ27" s="32"/>
      <c r="AR27" s="35"/>
      <c r="AS27" s="35"/>
      <c r="AT27" s="32"/>
      <c r="AU27" s="35"/>
      <c r="AV27" s="35"/>
      <c r="AW27" s="35"/>
      <c r="AX27" s="35"/>
      <c r="AY27" s="35"/>
      <c r="AZ27" s="35"/>
    </row>
    <row r="28" spans="2:52">
      <c r="B28" s="18"/>
      <c r="C28" s="14"/>
      <c r="D28" s="14"/>
      <c r="E28" s="14"/>
      <c r="F28" s="14"/>
      <c r="G28" s="19"/>
      <c r="H28" s="96"/>
      <c r="I28" s="14"/>
      <c r="J28" s="14"/>
      <c r="K28" s="14"/>
      <c r="L28" s="14"/>
      <c r="M28" s="14"/>
      <c r="N28" s="18"/>
      <c r="O28" s="14"/>
      <c r="P28" s="14"/>
      <c r="Q28" s="14"/>
      <c r="R28" s="20"/>
      <c r="S28" s="20"/>
      <c r="T28" s="20"/>
      <c r="U28" s="21"/>
      <c r="V28" s="14"/>
      <c r="W28" s="14"/>
      <c r="X28" s="14"/>
      <c r="Y28" s="33"/>
      <c r="Z28" s="22"/>
      <c r="AA28" s="14"/>
      <c r="AB28" s="14"/>
      <c r="AC28" s="23"/>
      <c r="AD28" s="23"/>
      <c r="AE28" s="21"/>
      <c r="AF28" s="24"/>
      <c r="AG28" s="23"/>
      <c r="AH28" s="23"/>
      <c r="AI28" s="31"/>
      <c r="AJ28" s="25"/>
      <c r="AK28" s="25"/>
      <c r="AL28" s="28"/>
      <c r="AM28" s="28"/>
      <c r="AN28" s="35"/>
      <c r="AO28" s="35"/>
      <c r="AP28" s="32"/>
      <c r="AQ28" s="32"/>
      <c r="AR28" s="35"/>
      <c r="AS28" s="35"/>
      <c r="AT28" s="32"/>
      <c r="AU28" s="35"/>
      <c r="AV28" s="35"/>
      <c r="AW28" s="35"/>
      <c r="AX28" s="35"/>
      <c r="AY28" s="35"/>
      <c r="AZ28" s="35"/>
    </row>
    <row r="29" spans="2:52">
      <c r="B29" s="18"/>
      <c r="C29" s="14"/>
      <c r="D29" s="14"/>
      <c r="E29" s="14"/>
      <c r="F29" s="14"/>
      <c r="G29" s="19"/>
      <c r="H29" s="96"/>
      <c r="I29" s="14"/>
      <c r="J29" s="14"/>
      <c r="K29" s="14"/>
      <c r="L29" s="14"/>
      <c r="M29" s="14"/>
      <c r="N29" s="18"/>
      <c r="O29" s="14"/>
      <c r="P29" s="14"/>
      <c r="Q29" s="14"/>
      <c r="R29" s="20"/>
      <c r="S29" s="20"/>
      <c r="T29" s="20"/>
      <c r="U29" s="21"/>
      <c r="V29" s="14"/>
      <c r="W29" s="14"/>
      <c r="X29" s="14"/>
      <c r="Y29" s="33"/>
      <c r="Z29" s="22"/>
      <c r="AA29" s="14"/>
      <c r="AB29" s="14"/>
      <c r="AC29" s="23"/>
      <c r="AD29" s="23"/>
      <c r="AE29" s="21"/>
      <c r="AF29" s="24"/>
      <c r="AG29" s="23"/>
      <c r="AH29" s="23"/>
      <c r="AI29" s="31"/>
      <c r="AJ29" s="25"/>
      <c r="AK29" s="25"/>
      <c r="AL29" s="28"/>
      <c r="AM29" s="28"/>
      <c r="AN29" s="35"/>
      <c r="AO29" s="35"/>
      <c r="AP29" s="32"/>
      <c r="AQ29" s="32"/>
      <c r="AR29" s="35"/>
      <c r="AS29" s="35"/>
      <c r="AT29" s="32"/>
      <c r="AU29" s="35"/>
      <c r="AV29" s="35"/>
      <c r="AW29" s="35"/>
      <c r="AX29" s="35"/>
      <c r="AY29" s="35"/>
      <c r="AZ29" s="35"/>
    </row>
    <row r="30" spans="2:52">
      <c r="B30" s="18"/>
      <c r="C30" s="14"/>
      <c r="D30" s="14"/>
      <c r="E30" s="14"/>
      <c r="F30" s="14"/>
      <c r="G30" s="19"/>
      <c r="H30" s="96"/>
      <c r="I30" s="14"/>
      <c r="J30" s="14"/>
      <c r="K30" s="14"/>
      <c r="L30" s="14"/>
      <c r="M30" s="14"/>
      <c r="N30" s="18"/>
      <c r="O30" s="14"/>
      <c r="P30" s="14"/>
      <c r="Q30" s="14"/>
      <c r="R30" s="20"/>
      <c r="S30" s="20"/>
      <c r="T30" s="20"/>
      <c r="U30" s="21"/>
      <c r="V30" s="14"/>
      <c r="W30" s="14"/>
      <c r="X30" s="14"/>
      <c r="Y30" s="33"/>
      <c r="Z30" s="22"/>
      <c r="AA30" s="14"/>
      <c r="AB30" s="14"/>
      <c r="AC30" s="23"/>
      <c r="AD30" s="23"/>
      <c r="AE30" s="21"/>
      <c r="AF30" s="24"/>
      <c r="AG30" s="23"/>
      <c r="AH30" s="23"/>
      <c r="AI30" s="31"/>
      <c r="AJ30" s="25"/>
      <c r="AK30" s="25"/>
      <c r="AL30" s="28"/>
      <c r="AM30" s="28"/>
      <c r="AN30" s="14"/>
      <c r="AO30" s="14"/>
      <c r="AP30" s="32"/>
      <c r="AQ30" s="32"/>
      <c r="AR30" s="38"/>
      <c r="AS30" s="14"/>
      <c r="AT30" s="32"/>
      <c r="AU30" s="37"/>
      <c r="AV30" s="37"/>
      <c r="AW30" s="98"/>
      <c r="AX30" s="98"/>
      <c r="AY30" s="98"/>
      <c r="AZ30" s="98"/>
    </row>
    <row r="31" spans="2:52">
      <c r="B31" s="18"/>
      <c r="C31" s="14"/>
      <c r="D31" s="14"/>
      <c r="E31" s="14"/>
      <c r="F31" s="14"/>
      <c r="G31" s="19"/>
      <c r="H31" s="96"/>
      <c r="I31" s="14"/>
      <c r="J31" s="14"/>
      <c r="K31" s="14"/>
      <c r="L31" s="14"/>
      <c r="M31" s="14"/>
      <c r="N31" s="18"/>
      <c r="O31" s="14"/>
      <c r="P31" s="14"/>
      <c r="Q31" s="14"/>
      <c r="R31" s="20"/>
      <c r="S31" s="20"/>
      <c r="T31" s="20"/>
      <c r="U31" s="21"/>
      <c r="V31" s="14"/>
      <c r="W31" s="14"/>
      <c r="X31" s="14"/>
      <c r="Y31" s="33"/>
      <c r="Z31" s="22"/>
      <c r="AA31" s="14"/>
      <c r="AB31" s="14"/>
      <c r="AC31" s="28"/>
      <c r="AD31" s="28"/>
      <c r="AE31" s="21"/>
      <c r="AF31" s="24"/>
      <c r="AG31" s="23"/>
      <c r="AH31" s="23"/>
      <c r="AI31" s="31"/>
      <c r="AJ31" s="25"/>
      <c r="AK31" s="25"/>
      <c r="AL31" s="28"/>
      <c r="AM31" s="28"/>
      <c r="AN31" s="14"/>
      <c r="AO31" s="14"/>
      <c r="AP31" s="32"/>
      <c r="AQ31" s="32"/>
      <c r="AR31" s="35"/>
      <c r="AS31" s="35"/>
      <c r="AT31" s="32"/>
      <c r="AU31" s="35"/>
      <c r="AV31" s="35"/>
      <c r="AW31" s="35"/>
      <c r="AX31" s="35"/>
      <c r="AY31" s="35"/>
      <c r="AZ31" s="35"/>
    </row>
    <row r="32" spans="2:52">
      <c r="B32" s="18"/>
      <c r="C32" s="14"/>
      <c r="D32" s="14"/>
      <c r="E32" s="14"/>
      <c r="F32" s="14"/>
      <c r="G32" s="19"/>
      <c r="H32" s="96"/>
      <c r="I32" s="14"/>
      <c r="J32" s="14"/>
      <c r="K32" s="14"/>
      <c r="L32" s="14"/>
      <c r="M32" s="14"/>
      <c r="N32" s="18"/>
      <c r="O32" s="14"/>
      <c r="P32" s="14"/>
      <c r="Q32" s="14"/>
      <c r="R32" s="20"/>
      <c r="S32" s="20"/>
      <c r="T32" s="20"/>
      <c r="U32" s="21"/>
      <c r="V32" s="14"/>
      <c r="W32" s="14"/>
      <c r="X32" s="14"/>
      <c r="Y32" s="33"/>
      <c r="Z32" s="22"/>
      <c r="AA32" s="14"/>
      <c r="AB32" s="14"/>
      <c r="AC32" s="28"/>
      <c r="AD32" s="28"/>
      <c r="AE32" s="21"/>
      <c r="AF32" s="24"/>
      <c r="AG32" s="23"/>
      <c r="AH32" s="23"/>
      <c r="AI32" s="31"/>
      <c r="AJ32" s="25"/>
      <c r="AK32" s="25"/>
      <c r="AL32" s="28"/>
      <c r="AM32" s="28"/>
      <c r="AN32" s="14"/>
      <c r="AO32" s="14"/>
      <c r="AP32" s="32"/>
      <c r="AQ32" s="32"/>
      <c r="AR32" s="35"/>
      <c r="AS32" s="35"/>
      <c r="AT32" s="32"/>
      <c r="AU32" s="35"/>
      <c r="AV32" s="35"/>
      <c r="AW32" s="35"/>
      <c r="AX32" s="35"/>
      <c r="AY32" s="35"/>
      <c r="AZ32" s="35"/>
    </row>
    <row r="33" spans="21:32">
      <c r="U33" s="21"/>
      <c r="AF33" s="24"/>
    </row>
    <row r="34" spans="21:32">
      <c r="AF34" s="24"/>
    </row>
  </sheetData>
  <sheetProtection selectLockedCells="1" selectUnlockedCells="1"/>
  <mergeCells count="38">
    <mergeCell ref="AN5:BG5"/>
    <mergeCell ref="AL4:AL5"/>
    <mergeCell ref="AM4:AM5"/>
    <mergeCell ref="AG4:AG5"/>
    <mergeCell ref="AH4:AH5"/>
    <mergeCell ref="AI4:AI5"/>
    <mergeCell ref="AJ4:AJ5"/>
    <mergeCell ref="AK4:AK5"/>
    <mergeCell ref="AB4:AB5"/>
    <mergeCell ref="AC4:AC5"/>
    <mergeCell ref="AE4:AE5"/>
    <mergeCell ref="AD4:AD5"/>
    <mergeCell ref="AF4:AF5"/>
    <mergeCell ref="W4:W5"/>
    <mergeCell ref="X4:X5"/>
    <mergeCell ref="Y4:Y5"/>
    <mergeCell ref="Z4:Z5"/>
    <mergeCell ref="AA4:AA5"/>
    <mergeCell ref="R4:R5"/>
    <mergeCell ref="S4:S5"/>
    <mergeCell ref="T4:T5"/>
    <mergeCell ref="U4:U5"/>
    <mergeCell ref="V4:V5"/>
    <mergeCell ref="M4:M5"/>
    <mergeCell ref="N4:N5"/>
    <mergeCell ref="O4:O5"/>
    <mergeCell ref="P4:P5"/>
    <mergeCell ref="Q4:Q5"/>
    <mergeCell ref="K4:L4"/>
    <mergeCell ref="A4:A5"/>
    <mergeCell ref="C4:C5"/>
    <mergeCell ref="B4:B5"/>
    <mergeCell ref="D4:D5"/>
    <mergeCell ref="E4:E5"/>
    <mergeCell ref="G4:G5"/>
    <mergeCell ref="F4:F5"/>
    <mergeCell ref="I4:I5"/>
    <mergeCell ref="J4:J5"/>
  </mergeCells>
  <phoneticPr fontId="16" type="noConversion"/>
  <pageMargins left="0.70000000000000007" right="0.70000000000000007" top="0.75" bottom="0.75" header="0.30000000000000004" footer="0.30000000000000004"/>
  <pageSetup paperSize="9" fitToWidth="0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坐標參考系統!$A$2:$A$12</xm:f>
          </x14:formula1>
          <xm:sqref>H5 H1:H3 H8:H1048576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12"/>
  <sheetViews>
    <sheetView workbookViewId="0"/>
  </sheetViews>
  <sheetFormatPr defaultRowHeight="16.2"/>
  <cols>
    <col min="1" max="1" width="16.88671875" bestFit="1" customWidth="1"/>
    <col min="2" max="2" width="8.77734375" customWidth="1"/>
  </cols>
  <sheetData>
    <row r="2" spans="1:1">
      <c r="A2" t="s">
        <v>167</v>
      </c>
    </row>
    <row r="3" spans="1:1">
      <c r="A3" t="s">
        <v>168</v>
      </c>
    </row>
    <row r="4" spans="1:1">
      <c r="A4" t="s">
        <v>169</v>
      </c>
    </row>
    <row r="5" spans="1:1">
      <c r="A5" t="s">
        <v>170</v>
      </c>
    </row>
    <row r="6" spans="1:1">
      <c r="A6" t="s">
        <v>171</v>
      </c>
    </row>
    <row r="7" spans="1:1">
      <c r="A7" t="s">
        <v>81</v>
      </c>
    </row>
    <row r="8" spans="1:1">
      <c r="A8" t="s">
        <v>172</v>
      </c>
    </row>
    <row r="9" spans="1:1">
      <c r="A9" t="s">
        <v>173</v>
      </c>
    </row>
    <row r="10" spans="1:1">
      <c r="A10" t="s">
        <v>174</v>
      </c>
    </row>
    <row r="11" spans="1:1">
      <c r="A11" t="s">
        <v>175</v>
      </c>
    </row>
    <row r="12" spans="1:1">
      <c r="A12" t="s">
        <v>176</v>
      </c>
    </row>
  </sheetData>
  <phoneticPr fontId="16" type="noConversion"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水產動植物保育區</vt:lpstr>
      <vt:lpstr>碳儲量_&amp;_排放係數</vt:lpstr>
      <vt:lpstr>欄位格式說明</vt:lpstr>
      <vt:lpstr>坐標參考系統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Huang.Weber 黃暐博 IEC1</dc:creator>
  <cp:lastModifiedBy>許唐維</cp:lastModifiedBy>
  <dcterms:created xsi:type="dcterms:W3CDTF">2023-07-31T08:01:05Z</dcterms:created>
  <dcterms:modified xsi:type="dcterms:W3CDTF">2026-01-09T05:55:56Z</dcterms:modified>
</cp:coreProperties>
</file>