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workspace\carbonsink\Web\wwwroot\Data\"/>
    </mc:Choice>
  </mc:AlternateContent>
  <xr:revisionPtr revIDLastSave="0" documentId="13_ncr:1_{013A0D31-E53C-47E0-A9A0-B7343C2CD961}" xr6:coauthVersionLast="47" xr6:coauthVersionMax="47" xr10:uidLastSave="{00000000-0000-0000-0000-000000000000}"/>
  <bookViews>
    <workbookView xWindow="28680" yWindow="-120" windowWidth="29040" windowHeight="15720" activeTab="2" xr2:uid="{003E1FB1-98F4-4172-8CA3-CBE3CA1D1760}"/>
  </bookViews>
  <sheets>
    <sheet name="監測技術樣板" sheetId="4" r:id="rId1"/>
    <sheet name="樣板及碳匯數據範例" sheetId="1" r:id="rId2"/>
    <sheet name="欄位格式說明" sheetId="3" r:id="rId3"/>
    <sheet name="坐標參考系統" sheetId="2" state="hidden" r:id="rId4"/>
  </sheets>
  <definedNames>
    <definedName name="_xlnm._FilterDatabase" localSheetId="0" hidden="1">監測技術樣板!$A$1:$BM$2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 i="1" l="1"/>
  <c r="AU5" i="1"/>
  <c r="AU6" i="1"/>
  <c r="AU7" i="1"/>
  <c r="AU8" i="1"/>
  <c r="AU3" i="1"/>
  <c r="AV4" i="1"/>
  <c r="AV5" i="1"/>
  <c r="AV6" i="1"/>
  <c r="AV7" i="1"/>
  <c r="AV8" i="1"/>
  <c r="AV3" i="1"/>
  <c r="AZ3" i="1"/>
  <c r="AY3" i="1"/>
  <c r="AZ5" i="1"/>
  <c r="AA3" i="1"/>
  <c r="J4" i="1"/>
  <c r="Y3" i="1"/>
  <c r="AB3" i="1"/>
  <c r="Y6" i="1"/>
  <c r="AA6" i="1"/>
  <c r="AB6" i="1"/>
  <c r="Y9" i="1"/>
  <c r="AA9" i="1"/>
  <c r="AB9" i="1"/>
  <c r="Y4" i="1"/>
  <c r="AA4" i="1"/>
  <c r="AB4" i="1"/>
  <c r="Y7" i="1"/>
  <c r="AA7" i="1"/>
  <c r="AB7" i="1"/>
  <c r="Y10" i="1"/>
  <c r="AA10" i="1"/>
  <c r="AB10" i="1"/>
  <c r="Y5" i="1"/>
  <c r="AA5" i="1"/>
  <c r="AB5" i="1"/>
  <c r="Y8" i="1"/>
  <c r="AA8" i="1"/>
  <c r="AB8" i="1"/>
  <c r="Y11" i="1"/>
  <c r="AA11" i="1"/>
  <c r="AB11" i="1"/>
  <c r="AC3" i="1"/>
  <c r="AD3" i="1"/>
  <c r="AE3" i="1"/>
  <c r="J3" i="1"/>
  <c r="I3" i="1"/>
  <c r="I8" i="1"/>
  <c r="J5" i="1"/>
  <c r="J6" i="1"/>
  <c r="J7" i="1"/>
  <c r="J8" i="1"/>
  <c r="J9" i="1"/>
  <c r="J10" i="1"/>
  <c r="J11" i="1"/>
  <c r="I4" i="1"/>
  <c r="I5" i="1"/>
  <c r="I6" i="1"/>
  <c r="I7" i="1"/>
  <c r="I9" i="1"/>
  <c r="I10" i="1"/>
  <c r="I11" i="1"/>
  <c r="BC3" i="1"/>
  <c r="AZ4" i="1"/>
  <c r="AZ6" i="1"/>
  <c r="AZ7" i="1"/>
  <c r="AZ8" i="1"/>
  <c r="AY4" i="1"/>
  <c r="AY5" i="1"/>
  <c r="AY6" i="1"/>
  <c r="AY7" i="1"/>
  <c r="AY8" i="1"/>
  <c r="BD3" i="1"/>
  <c r="W4" i="1"/>
  <c r="W5" i="1"/>
  <c r="W6" i="1"/>
  <c r="W7" i="1"/>
  <c r="W8" i="1"/>
  <c r="W9" i="1"/>
  <c r="W10" i="1"/>
  <c r="W11" i="1"/>
  <c r="W3" i="1"/>
  <c r="BE3" i="1"/>
  <c r="BF3" i="1"/>
  <c r="BG3" i="1"/>
  <c r="BH3" i="1"/>
</calcChain>
</file>

<file path=xl/sharedStrings.xml><?xml version="1.0" encoding="utf-8"?>
<sst xmlns="http://schemas.openxmlformats.org/spreadsheetml/2006/main" count="736" uniqueCount="417">
  <si>
    <t>Wetland</t>
  </si>
  <si>
    <t>Wl_type</t>
  </si>
  <si>
    <t>Eventdate</t>
    <phoneticPr fontId="3" type="noConversion"/>
  </si>
  <si>
    <t>Eventtime</t>
    <phoneticPr fontId="3" type="noConversion"/>
  </si>
  <si>
    <t>Gcs</t>
    <phoneticPr fontId="3" type="noConversion"/>
  </si>
  <si>
    <t>Longitude</t>
  </si>
  <si>
    <t>Latitude</t>
  </si>
  <si>
    <t>Inv_method</t>
    <phoneticPr fontId="3" type="noConversion"/>
  </si>
  <si>
    <t>Tools</t>
    <phoneticPr fontId="3" type="noConversion"/>
  </si>
  <si>
    <t>Investigator</t>
    <phoneticPr fontId="3" type="noConversion"/>
  </si>
  <si>
    <t>Area</t>
    <phoneticPr fontId="4" type="noConversion"/>
  </si>
  <si>
    <t>Note</t>
    <phoneticPr fontId="3" type="noConversion"/>
  </si>
  <si>
    <t>S_name</t>
  </si>
  <si>
    <t>Repeat</t>
    <phoneticPr fontId="3" type="noConversion"/>
  </si>
  <si>
    <t>Soil_layer_depth</t>
    <phoneticPr fontId="3" type="noConversion"/>
  </si>
  <si>
    <t>Soil_depth</t>
    <phoneticPr fontId="3" type="noConversion"/>
  </si>
  <si>
    <t>Vegetation</t>
    <phoneticPr fontId="3" type="noConversion"/>
  </si>
  <si>
    <t>Fresh_soil_weight</t>
    <phoneticPr fontId="4" type="noConversion"/>
  </si>
  <si>
    <t>Mud_content</t>
    <phoneticPr fontId="3" type="noConversion"/>
  </si>
  <si>
    <t>Moisture</t>
  </si>
  <si>
    <t>Soil_volume</t>
  </si>
  <si>
    <t>Soil_density</t>
  </si>
  <si>
    <t>Sc</t>
    <phoneticPr fontId="3" type="noConversion"/>
  </si>
  <si>
    <t>Sc_layers</t>
    <phoneticPr fontId="3" type="noConversion"/>
  </si>
  <si>
    <t>Ec_us</t>
    <phoneticPr fontId="3" type="noConversion"/>
  </si>
  <si>
    <t>Redox_potential</t>
    <phoneticPr fontId="3" type="noConversion"/>
  </si>
  <si>
    <t>Salinity</t>
    <phoneticPr fontId="3" type="noConversion"/>
  </si>
  <si>
    <t>Nh3_n</t>
    <phoneticPr fontId="3" type="noConversion"/>
  </si>
  <si>
    <t>No3_n</t>
    <phoneticPr fontId="3" type="noConversion"/>
  </si>
  <si>
    <t>No2_</t>
    <phoneticPr fontId="3" type="noConversion"/>
  </si>
  <si>
    <t>T_p</t>
  </si>
  <si>
    <t>Phosphate</t>
    <phoneticPr fontId="3" type="noConversion"/>
  </si>
  <si>
    <t>Soil_ph</t>
    <phoneticPr fontId="3" type="noConversion"/>
  </si>
  <si>
    <t>Soil_temp</t>
    <phoneticPr fontId="3" type="noConversion"/>
  </si>
  <si>
    <t>Family</t>
    <phoneticPr fontId="3" type="noConversion"/>
  </si>
  <si>
    <t>Species_name</t>
    <phoneticPr fontId="3" type="noConversion"/>
  </si>
  <si>
    <t>Woody_plant_height</t>
    <phoneticPr fontId="3" type="noConversion"/>
  </si>
  <si>
    <t>Woody_plant_dbh</t>
    <phoneticPr fontId="3" type="noConversion"/>
  </si>
  <si>
    <t>Abv_biomass</t>
    <phoneticPr fontId="4" type="noConversion"/>
  </si>
  <si>
    <t>Below_biomass</t>
    <phoneticPr fontId="4" type="noConversion"/>
  </si>
  <si>
    <t>Abv_bc_percent</t>
    <phoneticPr fontId="3" type="noConversion"/>
  </si>
  <si>
    <t>Below_bc_percent</t>
    <phoneticPr fontId="3" type="noConversion"/>
  </si>
  <si>
    <t>Abv_bc</t>
    <phoneticPr fontId="3" type="noConversion"/>
  </si>
  <si>
    <t>Below_bc</t>
    <phoneticPr fontId="3" type="noConversion"/>
  </si>
  <si>
    <t>Biomass_area</t>
  </si>
  <si>
    <t>Quantity</t>
    <phoneticPr fontId="4" type="noConversion"/>
  </si>
  <si>
    <t>Q_per_unit_area</t>
    <phoneticPr fontId="3" type="noConversion"/>
  </si>
  <si>
    <t>Flux_co2</t>
    <phoneticPr fontId="3" type="noConversion"/>
  </si>
  <si>
    <t>Flux_ch4</t>
    <phoneticPr fontId="3" type="noConversion"/>
  </si>
  <si>
    <t>Flux_n2o</t>
    <phoneticPr fontId="3" type="noConversion"/>
  </si>
  <si>
    <t>120°06'51.5''E</t>
    <phoneticPr fontId="4" type="noConversion"/>
  </si>
  <si>
    <t xml:space="preserve"> 23°17'37.4''N</t>
    <phoneticPr fontId="4" type="noConversion"/>
  </si>
  <si>
    <t>120°06'51.5''E</t>
  </si>
  <si>
    <t xml:space="preserve"> 23°17'37.4''N</t>
  </si>
  <si>
    <t>-</t>
    <phoneticPr fontId="4" type="noConversion"/>
  </si>
  <si>
    <t>0-2</t>
    <phoneticPr fontId="4" type="noConversion"/>
  </si>
  <si>
    <t>2-5</t>
    <phoneticPr fontId="4" type="noConversion"/>
  </si>
  <si>
    <t>5-10</t>
    <phoneticPr fontId="4" type="noConversion"/>
  </si>
  <si>
    <t>海茄苳</t>
    <phoneticPr fontId="4" type="noConversion"/>
  </si>
  <si>
    <t>Avicennia marina</t>
    <phoneticPr fontId="4" type="noConversion"/>
  </si>
  <si>
    <r>
      <rPr>
        <sz val="12"/>
        <rFont val="標楷體"/>
        <family val="4"/>
        <charset val="136"/>
      </rPr>
      <t>調查方法</t>
    </r>
  </si>
  <si>
    <r>
      <rPr>
        <sz val="12"/>
        <rFont val="標楷體"/>
        <family val="4"/>
        <charset val="136"/>
      </rPr>
      <t>採樣器材及方法</t>
    </r>
    <phoneticPr fontId="3" type="noConversion"/>
  </si>
  <si>
    <r>
      <rPr>
        <sz val="12"/>
        <rFont val="標楷體"/>
        <family val="4"/>
        <charset val="136"/>
      </rPr>
      <t>含土率</t>
    </r>
    <phoneticPr fontId="4" type="noConversion"/>
  </si>
  <si>
    <r>
      <rPr>
        <sz val="12"/>
        <rFont val="標楷體"/>
        <family val="4"/>
        <charset val="136"/>
      </rPr>
      <t>含水率</t>
    </r>
    <phoneticPr fontId="4" type="noConversion"/>
  </si>
  <si>
    <r>
      <rPr>
        <sz val="12"/>
        <rFont val="標楷體"/>
        <family val="4"/>
        <charset val="136"/>
      </rPr>
      <t>導電度</t>
    </r>
    <r>
      <rPr>
        <sz val="12"/>
        <rFont val="Times New Roman"/>
        <family val="1"/>
      </rPr>
      <t>(μS/cm)</t>
    </r>
    <phoneticPr fontId="3" type="noConversion"/>
  </si>
  <si>
    <r>
      <rPr>
        <sz val="12"/>
        <rFont val="標楷體"/>
        <family val="4"/>
        <charset val="136"/>
      </rPr>
      <t>氧化還原電位</t>
    </r>
    <r>
      <rPr>
        <sz val="12"/>
        <rFont val="Times New Roman"/>
        <family val="1"/>
      </rPr>
      <t>(mV)</t>
    </r>
    <phoneticPr fontId="3" type="noConversion"/>
  </si>
  <si>
    <r>
      <rPr>
        <sz val="12"/>
        <rFont val="標楷體"/>
        <family val="4"/>
        <charset val="136"/>
      </rPr>
      <t>鹽度</t>
    </r>
    <r>
      <rPr>
        <sz val="12"/>
        <rFont val="Times New Roman"/>
        <family val="1"/>
      </rPr>
      <t>(psu)</t>
    </r>
    <phoneticPr fontId="4" type="noConversion"/>
  </si>
  <si>
    <r>
      <rPr>
        <sz val="12"/>
        <rFont val="標楷體"/>
        <family val="4"/>
        <charset val="136"/>
      </rPr>
      <t>氨氮</t>
    </r>
    <r>
      <rPr>
        <sz val="12"/>
        <rFont val="Times New Roman"/>
        <family val="1"/>
      </rPr>
      <t>(mg/L)</t>
    </r>
    <phoneticPr fontId="3" type="noConversion"/>
  </si>
  <si>
    <r>
      <rPr>
        <sz val="12"/>
        <rFont val="標楷體"/>
        <family val="4"/>
        <charset val="136"/>
      </rPr>
      <t>硝酸鹽氮</t>
    </r>
    <r>
      <rPr>
        <sz val="12"/>
        <rFont val="Times New Roman"/>
        <family val="1"/>
      </rPr>
      <t>(mg/L)</t>
    </r>
    <phoneticPr fontId="3" type="noConversion"/>
  </si>
  <si>
    <r>
      <rPr>
        <sz val="12"/>
        <rFont val="標楷體"/>
        <family val="4"/>
        <charset val="136"/>
      </rPr>
      <t>亞硝酸鹽</t>
    </r>
    <r>
      <rPr>
        <sz val="12"/>
        <rFont val="Times New Roman"/>
        <family val="1"/>
      </rPr>
      <t>(mg/L)</t>
    </r>
    <phoneticPr fontId="3" type="noConversion"/>
  </si>
  <si>
    <r>
      <rPr>
        <sz val="12"/>
        <rFont val="標楷體"/>
        <family val="4"/>
        <charset val="136"/>
      </rPr>
      <t>總磷</t>
    </r>
    <r>
      <rPr>
        <sz val="12"/>
        <rFont val="Times New Roman"/>
        <family val="1"/>
      </rPr>
      <t>(mg/L)</t>
    </r>
    <phoneticPr fontId="3" type="noConversion"/>
  </si>
  <si>
    <r>
      <rPr>
        <sz val="12"/>
        <rFont val="標楷體"/>
        <family val="4"/>
        <charset val="136"/>
      </rPr>
      <t>正磷酸鹽</t>
    </r>
    <r>
      <rPr>
        <sz val="12"/>
        <rFont val="Times New Roman"/>
        <family val="1"/>
      </rPr>
      <t>(mg/L)</t>
    </r>
    <phoneticPr fontId="3" type="noConversion"/>
  </si>
  <si>
    <r>
      <rPr>
        <sz val="12"/>
        <rFont val="標楷體"/>
        <family val="4"/>
        <charset val="136"/>
      </rPr>
      <t>土溫</t>
    </r>
    <r>
      <rPr>
        <sz val="12"/>
        <rFont val="Times New Roman"/>
        <family val="1"/>
      </rPr>
      <t>(°C)</t>
    </r>
    <phoneticPr fontId="4" type="noConversion"/>
  </si>
  <si>
    <r>
      <rPr>
        <sz val="12"/>
        <rFont val="標楷體"/>
        <family val="4"/>
        <charset val="136"/>
      </rPr>
      <t>物種俗名</t>
    </r>
    <phoneticPr fontId="4" type="noConversion"/>
  </si>
  <si>
    <r>
      <rPr>
        <sz val="12"/>
        <rFont val="標楷體"/>
        <family val="4"/>
        <charset val="136"/>
      </rPr>
      <t>物種學名</t>
    </r>
    <phoneticPr fontId="4" type="noConversion"/>
  </si>
  <si>
    <r>
      <rPr>
        <sz val="12"/>
        <rFont val="標楷體"/>
        <family val="4"/>
        <charset val="136"/>
      </rPr>
      <t>生物高度</t>
    </r>
    <r>
      <rPr>
        <sz val="12"/>
        <rFont val="Times New Roman"/>
        <family val="1"/>
      </rPr>
      <t>(</t>
    </r>
    <r>
      <rPr>
        <sz val="12"/>
        <rFont val="標楷體"/>
        <family val="4"/>
        <charset val="136"/>
      </rPr>
      <t>木本</t>
    </r>
    <r>
      <rPr>
        <sz val="12"/>
        <rFont val="Times New Roman"/>
        <family val="1"/>
      </rPr>
      <t>)(m)</t>
    </r>
    <phoneticPr fontId="4" type="noConversion"/>
  </si>
  <si>
    <r>
      <rPr>
        <sz val="12"/>
        <rFont val="標楷體"/>
        <family val="4"/>
        <charset val="136"/>
      </rPr>
      <t>單位面積株數</t>
    </r>
    <phoneticPr fontId="4" type="noConversion"/>
  </si>
  <si>
    <r>
      <rPr>
        <sz val="12"/>
        <color theme="1"/>
        <rFont val="標楷體"/>
        <family val="4"/>
        <charset val="136"/>
      </rPr>
      <t>海茄苳</t>
    </r>
    <phoneticPr fontId="4" type="noConversion"/>
  </si>
  <si>
    <t>隨機取樣法</t>
    <phoneticPr fontId="3" type="noConversion"/>
  </si>
  <si>
    <t>海岸濕地</t>
    <phoneticPr fontId="3" type="noConversion"/>
  </si>
  <si>
    <t>WGS84</t>
    <phoneticPr fontId="3" type="noConversion"/>
  </si>
  <si>
    <t>WGS84(DMS)</t>
    <phoneticPr fontId="3" type="noConversion"/>
  </si>
  <si>
    <t>TWD97</t>
    <phoneticPr fontId="3" type="noConversion"/>
  </si>
  <si>
    <t>TWD97(TM2)</t>
    <phoneticPr fontId="3" type="noConversion"/>
  </si>
  <si>
    <t>TWD97(DMS)</t>
    <phoneticPr fontId="3" type="noConversion"/>
  </si>
  <si>
    <t>ESPG4326</t>
    <phoneticPr fontId="3" type="noConversion"/>
  </si>
  <si>
    <t>ESPG4326(DMS)</t>
    <phoneticPr fontId="3" type="noConversion"/>
  </si>
  <si>
    <t>ESPG3826</t>
    <phoneticPr fontId="3" type="noConversion"/>
  </si>
  <si>
    <t>ESPG3826(DMS)</t>
    <phoneticPr fontId="3" type="noConversion"/>
  </si>
  <si>
    <t>ESPG3826(TM2)</t>
    <phoneticPr fontId="3" type="noConversion"/>
  </si>
  <si>
    <t>Others</t>
    <phoneticPr fontId="3" type="noConversion"/>
  </si>
  <si>
    <t>中文名稱</t>
    <phoneticPr fontId="3" type="noConversion"/>
  </si>
  <si>
    <t>濕地名稱</t>
    <phoneticPr fontId="4" type="noConversion"/>
  </si>
  <si>
    <t>主要濕地類型</t>
    <phoneticPr fontId="3" type="noConversion"/>
  </si>
  <si>
    <t>調查日期</t>
    <phoneticPr fontId="4" type="noConversion"/>
  </si>
  <si>
    <t>調查時間</t>
    <phoneticPr fontId="3" type="noConversion"/>
  </si>
  <si>
    <t>坐標參考系統</t>
    <phoneticPr fontId="3" type="noConversion"/>
  </si>
  <si>
    <t>X座標(經度)</t>
    <phoneticPr fontId="3" type="noConversion"/>
  </si>
  <si>
    <t>Y座標(緯度)</t>
    <phoneticPr fontId="3" type="noConversion"/>
  </si>
  <si>
    <t>調查方法</t>
  </si>
  <si>
    <t>採樣器材及方法</t>
    <phoneticPr fontId="3" type="noConversion"/>
  </si>
  <si>
    <t>紀錄者</t>
    <phoneticPr fontId="3" type="noConversion"/>
  </si>
  <si>
    <t>樣區名稱</t>
    <phoneticPr fontId="4" type="noConversion"/>
  </si>
  <si>
    <t>重複</t>
    <phoneticPr fontId="4" type="noConversion"/>
  </si>
  <si>
    <t>土壤分層深度(依照深度分層)</t>
    <phoneticPr fontId="4" type="noConversion"/>
  </si>
  <si>
    <t>土壤深度(cm)</t>
    <phoneticPr fontId="4" type="noConversion"/>
  </si>
  <si>
    <t>植被</t>
    <phoneticPr fontId="4" type="noConversion"/>
  </si>
  <si>
    <t>鮮土重(g)</t>
    <phoneticPr fontId="4" type="noConversion"/>
  </si>
  <si>
    <t>含土率</t>
    <phoneticPr fontId="4" type="noConversion"/>
  </si>
  <si>
    <t>含水率</t>
    <phoneticPr fontId="4" type="noConversion"/>
  </si>
  <si>
    <t>採土體積(cm³)</t>
    <phoneticPr fontId="4" type="noConversion"/>
  </si>
  <si>
    <t>土壤密度(g/cm³)</t>
    <phoneticPr fontId="4" type="noConversion"/>
  </si>
  <si>
    <r>
      <t>導電度(</t>
    </r>
    <r>
      <rPr>
        <b/>
        <sz val="12"/>
        <rFont val="Calibri"/>
        <family val="4"/>
        <charset val="161"/>
      </rPr>
      <t>μ</t>
    </r>
    <r>
      <rPr>
        <b/>
        <sz val="12"/>
        <rFont val="標楷體"/>
        <family val="4"/>
        <charset val="136"/>
      </rPr>
      <t>S/cm)</t>
    </r>
    <phoneticPr fontId="3" type="noConversion"/>
  </si>
  <si>
    <t>氧化還原電位(mV)</t>
    <phoneticPr fontId="3" type="noConversion"/>
  </si>
  <si>
    <t>鹽度(psu)</t>
    <phoneticPr fontId="4" type="noConversion"/>
  </si>
  <si>
    <t>氨氮(mg/L)</t>
    <phoneticPr fontId="3" type="noConversion"/>
  </si>
  <si>
    <t>硝酸鹽氮(mg/L)</t>
    <phoneticPr fontId="3" type="noConversion"/>
  </si>
  <si>
    <t>亞硝酸鹽(mg/L)</t>
    <phoneticPr fontId="3" type="noConversion"/>
  </si>
  <si>
    <t>總磷(mg/L)</t>
    <phoneticPr fontId="3" type="noConversion"/>
  </si>
  <si>
    <t>正磷酸鹽(mg/L)</t>
    <phoneticPr fontId="3" type="noConversion"/>
  </si>
  <si>
    <t>土溫(°C)</t>
    <phoneticPr fontId="3" type="noConversion"/>
  </si>
  <si>
    <t>物種俗名</t>
    <phoneticPr fontId="4" type="noConversion"/>
  </si>
  <si>
    <t>物種學名</t>
    <phoneticPr fontId="4" type="noConversion"/>
  </si>
  <si>
    <t>生物高度(木本)(m)</t>
    <phoneticPr fontId="4" type="noConversion"/>
  </si>
  <si>
    <t>地上部生物含碳量(%)</t>
    <phoneticPr fontId="4" type="noConversion"/>
  </si>
  <si>
    <t>地下部生物含碳量(%)</t>
    <phoneticPr fontId="4" type="noConversion"/>
  </si>
  <si>
    <t>單位面積株數</t>
    <phoneticPr fontId="4" type="noConversion"/>
  </si>
  <si>
    <t>備註</t>
  </si>
  <si>
    <t>英文名稱</t>
    <phoneticPr fontId="3" type="noConversion"/>
  </si>
  <si>
    <t>Wetland</t>
    <phoneticPr fontId="4" type="noConversion"/>
  </si>
  <si>
    <t>Wetland TYPE</t>
  </si>
  <si>
    <t>eventDate</t>
    <phoneticPr fontId="4" type="noConversion"/>
  </si>
  <si>
    <t>eventTime</t>
    <phoneticPr fontId="3" type="noConversion"/>
  </si>
  <si>
    <t>Geographic coordinate system</t>
    <phoneticPr fontId="3" type="noConversion"/>
  </si>
  <si>
    <t>longitude_data</t>
    <phoneticPr fontId="3" type="noConversion"/>
  </si>
  <si>
    <t>latitude_data</t>
    <phoneticPr fontId="3" type="noConversion"/>
  </si>
  <si>
    <t>Investigation Method</t>
  </si>
  <si>
    <t>tools</t>
    <phoneticPr fontId="3" type="noConversion"/>
  </si>
  <si>
    <t>S_Name</t>
    <phoneticPr fontId="4" type="noConversion"/>
  </si>
  <si>
    <t>repeat</t>
    <phoneticPr fontId="4" type="noConversion"/>
  </si>
  <si>
    <t>Soil Layer Depth</t>
    <phoneticPr fontId="4" type="noConversion"/>
  </si>
  <si>
    <t>Soil Depth</t>
    <phoneticPr fontId="4" type="noConversion"/>
  </si>
  <si>
    <t>vegetation</t>
    <phoneticPr fontId="4" type="noConversion"/>
  </si>
  <si>
    <t>fresh soil weight</t>
    <phoneticPr fontId="4" type="noConversion"/>
  </si>
  <si>
    <t>Mud Content</t>
    <phoneticPr fontId="3" type="noConversion"/>
  </si>
  <si>
    <t>Soil Moisture Content</t>
    <phoneticPr fontId="3" type="noConversion"/>
  </si>
  <si>
    <t>soil volume</t>
    <phoneticPr fontId="4" type="noConversion"/>
  </si>
  <si>
    <t>Soil Density</t>
    <phoneticPr fontId="4" type="noConversion"/>
  </si>
  <si>
    <t>soil carbon concentration in layers</t>
    <phoneticPr fontId="3" type="noConversion"/>
  </si>
  <si>
    <t>EC_us</t>
    <phoneticPr fontId="3" type="noConversion"/>
  </si>
  <si>
    <t>Salinity</t>
  </si>
  <si>
    <t>NH3-N</t>
    <phoneticPr fontId="3" type="noConversion"/>
  </si>
  <si>
    <t>NO3_N</t>
    <phoneticPr fontId="3" type="noConversion"/>
  </si>
  <si>
    <t>NO2-</t>
  </si>
  <si>
    <t>T-P</t>
  </si>
  <si>
    <t>phosphate</t>
  </si>
  <si>
    <t>Soil pH</t>
    <phoneticPr fontId="3" type="noConversion"/>
  </si>
  <si>
    <t>Soil Temperature</t>
    <phoneticPr fontId="3" type="noConversion"/>
  </si>
  <si>
    <t>scientific name</t>
    <phoneticPr fontId="4" type="noConversion"/>
  </si>
  <si>
    <t>Woody Plant Height</t>
    <phoneticPr fontId="4" type="noConversion"/>
  </si>
  <si>
    <t>Quantity per unit area</t>
  </si>
  <si>
    <t>NOTE</t>
  </si>
  <si>
    <t xml:space="preserve"> 資料庫名稱</t>
    <phoneticPr fontId="3" type="noConversion"/>
  </si>
  <si>
    <t>Vegetation</t>
    <phoneticPr fontId="4" type="noConversion"/>
  </si>
  <si>
    <t>Sc_ percent</t>
    <phoneticPr fontId="3" type="noConversion"/>
  </si>
  <si>
    <t>Ec_us</t>
  </si>
  <si>
    <t>說明</t>
    <phoneticPr fontId="3" type="noConversion"/>
  </si>
  <si>
    <t>若座標參考系統選擇度分秒格式，此處會自動轉換。</t>
    <phoneticPr fontId="3" type="noConversion"/>
  </si>
  <si>
    <t>採樣使用工具及方法說明。</t>
  </si>
  <si>
    <t>調查濕地總面積。</t>
  </si>
  <si>
    <t>依該次採樣土壤分層標示。
如：0~2、2~5、5~10</t>
    <phoneticPr fontId="3" type="noConversion"/>
  </si>
  <si>
    <t>採樣土壤分層深度(公分)。
如：2、3、5</t>
    <phoneticPr fontId="3" type="noConversion"/>
  </si>
  <si>
    <t>土壤調查區上的植物種類。</t>
    <phoneticPr fontId="3" type="noConversion"/>
  </si>
  <si>
    <t>採樣土壤重量。</t>
    <phoneticPr fontId="3" type="noConversion"/>
  </si>
  <si>
    <t>採樣點水含量，以(1-含土率)換算。</t>
    <phoneticPr fontId="3" type="noConversion"/>
  </si>
  <si>
    <t>採樣土壤體積。</t>
    <phoneticPr fontId="3" type="noConversion"/>
  </si>
  <si>
    <t>(鮮土重×含土率)÷採土體積</t>
    <phoneticPr fontId="3" type="noConversion"/>
  </si>
  <si>
    <t>導電度表示水傳導電流能力，導電度與水中離子總濃度、移動性、價數、相對濃度及水溫等有關。</t>
    <phoneticPr fontId="3" type="noConversion"/>
  </si>
  <si>
    <t>環境因子。</t>
    <phoneticPr fontId="3" type="noConversion"/>
  </si>
  <si>
    <t>土壤溫度測值。</t>
    <phoneticPr fontId="3" type="noConversion"/>
  </si>
  <si>
    <t>該物種中文名。</t>
    <phoneticPr fontId="3" type="noConversion"/>
  </si>
  <si>
    <t>為避免資料錯誤請上傳人員於上傳前使用Taibif生物多樣性資料校對轉換工具確保資料正確性。</t>
    <phoneticPr fontId="3" type="noConversion"/>
  </si>
  <si>
    <t>該物種高度。</t>
    <phoneticPr fontId="3" type="noConversion"/>
  </si>
  <si>
    <t>地上部生物含碳量占比。</t>
    <phoneticPr fontId="3" type="noConversion"/>
  </si>
  <si>
    <t>地下部生物含碳量占比。</t>
    <phoneticPr fontId="3" type="noConversion"/>
  </si>
  <si>
    <t>調查生物量取樣面積。</t>
    <phoneticPr fontId="3" type="noConversion"/>
  </si>
  <si>
    <t>以數字填寫。</t>
    <phoneticPr fontId="3" type="noConversion"/>
  </si>
  <si>
    <t>數量÷生物量取樣面積</t>
    <phoneticPr fontId="3" type="noConversion"/>
  </si>
  <si>
    <t>溫室氣體。</t>
    <phoneticPr fontId="3" type="noConversion"/>
  </si>
  <si>
    <t>數值範圍</t>
    <phoneticPr fontId="3" type="noConversion"/>
  </si>
  <si>
    <t>100字</t>
    <phoneticPr fontId="3" type="noConversion"/>
  </si>
  <si>
    <t>200字</t>
    <phoneticPr fontId="3" type="noConversion"/>
  </si>
  <si>
    <t>0~300000000</t>
    <phoneticPr fontId="3" type="noConversion"/>
  </si>
  <si>
    <t>0~100</t>
    <phoneticPr fontId="3" type="noConversion"/>
  </si>
  <si>
    <t>0~10000</t>
    <phoneticPr fontId="3" type="noConversion"/>
  </si>
  <si>
    <t>0~1</t>
    <phoneticPr fontId="3" type="noConversion"/>
  </si>
  <si>
    <t>0~10</t>
    <phoneticPr fontId="3" type="noConversion"/>
  </si>
  <si>
    <t>0~100000</t>
    <phoneticPr fontId="3" type="noConversion"/>
  </si>
  <si>
    <t>0~1000</t>
    <phoneticPr fontId="3" type="noConversion"/>
  </si>
  <si>
    <t>0~50</t>
    <phoneticPr fontId="3" type="noConversion"/>
  </si>
  <si>
    <r>
      <t>各土壤分層深度碳含量(mg cm</t>
    </r>
    <r>
      <rPr>
        <b/>
        <vertAlign val="superscript"/>
        <sz val="12"/>
        <rFont val="標楷體"/>
        <family val="4"/>
        <charset val="136"/>
      </rPr>
      <t>-2</t>
    </r>
    <r>
      <rPr>
        <b/>
        <sz val="12"/>
        <rFont val="標楷體"/>
        <family val="4"/>
        <charset val="136"/>
      </rPr>
      <t>)</t>
    </r>
    <phoneticPr fontId="4" type="noConversion"/>
  </si>
  <si>
    <t>土壤pH值</t>
    <phoneticPr fontId="3" type="noConversion"/>
  </si>
  <si>
    <r>
      <rPr>
        <sz val="12"/>
        <rFont val="標楷體"/>
        <family val="4"/>
        <charset val="136"/>
      </rPr>
      <t>土壤</t>
    </r>
    <r>
      <rPr>
        <sz val="12"/>
        <rFont val="Times New Roman"/>
        <family val="4"/>
      </rPr>
      <t>pH</t>
    </r>
    <r>
      <rPr>
        <sz val="12"/>
        <rFont val="標楷體"/>
        <family val="4"/>
        <charset val="136"/>
      </rPr>
      <t>值</t>
    </r>
    <phoneticPr fontId="3" type="noConversion"/>
  </si>
  <si>
    <t>Longitude</t>
    <phoneticPr fontId="3" type="noConversion"/>
  </si>
  <si>
    <t>Latitude</t>
    <phoneticPr fontId="3" type="noConversion"/>
  </si>
  <si>
    <t>Ori_longitude</t>
    <phoneticPr fontId="3" type="noConversion"/>
  </si>
  <si>
    <t>Ori_latitude</t>
    <phoneticPr fontId="3" type="noConversion"/>
  </si>
  <si>
    <t>Total Soil Carbon Stock</t>
    <phoneticPr fontId="3" type="noConversion"/>
  </si>
  <si>
    <t>前一欄單位換算。</t>
    <phoneticPr fontId="3" type="noConversion"/>
  </si>
  <si>
    <t>Vegetative Component Carbon Content</t>
    <phoneticPr fontId="3" type="noConversion"/>
  </si>
  <si>
    <t>T_layers_sc</t>
  </si>
  <si>
    <t>T_layers_sc2</t>
  </si>
  <si>
    <t>Total_sc</t>
  </si>
  <si>
    <t>Carbon_per_area</t>
  </si>
  <si>
    <t>Carbon_per_area2</t>
  </si>
  <si>
    <t>Total_bc</t>
  </si>
  <si>
    <t>-</t>
    <phoneticPr fontId="3" type="noConversion"/>
  </si>
  <si>
    <t>S_repeat</t>
    <phoneticPr fontId="3" type="noConversion"/>
  </si>
  <si>
    <r>
      <rPr>
        <sz val="12"/>
        <rFont val="標楷體"/>
        <family val="4"/>
        <charset val="136"/>
      </rPr>
      <t>重複</t>
    </r>
    <phoneticPr fontId="3" type="noConversion"/>
  </si>
  <si>
    <t>重複</t>
    <phoneticPr fontId="3" type="noConversion"/>
  </si>
  <si>
    <t>Species Repeat</t>
    <phoneticPr fontId="3" type="noConversion"/>
  </si>
  <si>
    <t>植株數量</t>
    <phoneticPr fontId="4" type="noConversion"/>
  </si>
  <si>
    <t xml:space="preserve">plant quantity </t>
    <phoneticPr fontId="4" type="noConversion"/>
  </si>
  <si>
    <t xml:space="preserve">Survey area of plant quantity </t>
    <phoneticPr fontId="3" type="noConversion"/>
  </si>
  <si>
    <t>Belowground biomass of plant</t>
    <phoneticPr fontId="4" type="noConversion"/>
  </si>
  <si>
    <t>Belowground carbon stock of plant</t>
    <phoneticPr fontId="3" type="noConversion"/>
  </si>
  <si>
    <t xml:space="preserve">Aboveground carbon stock of plant </t>
    <phoneticPr fontId="3" type="noConversion"/>
  </si>
  <si>
    <t xml:space="preserve">Belowground carbon content of plant </t>
    <phoneticPr fontId="3" type="noConversion"/>
  </si>
  <si>
    <t xml:space="preserve">Aboveground carbon content of plant </t>
    <phoneticPr fontId="3" type="noConversion"/>
  </si>
  <si>
    <t>Aboveground biomass of plant</t>
    <phoneticPr fontId="4" type="noConversion"/>
  </si>
  <si>
    <t>Soil carbon content</t>
    <phoneticPr fontId="3" type="noConversion"/>
  </si>
  <si>
    <t>Sc_ percent</t>
    <phoneticPr fontId="4" type="noConversion"/>
  </si>
  <si>
    <t>為土壤含碳量(%)之單位轉換，土壤含碳量(%)×10。</t>
    <phoneticPr fontId="3" type="noConversion"/>
  </si>
  <si>
    <t>(單一植株地上部碳儲量平均+單一植株地下部碳儲量平均)*單位面積株數</t>
    <phoneticPr fontId="3" type="noConversion"/>
  </si>
  <si>
    <t>單一植株地上部生物量(kg)×地上部生物含碳量(%)</t>
    <phoneticPr fontId="3" type="noConversion"/>
  </si>
  <si>
    <t>單一植株地下部生物量(kg)×地下部生物含碳量(%)</t>
    <phoneticPr fontId="3" type="noConversion"/>
  </si>
  <si>
    <t>該物種樹徑。</t>
    <phoneticPr fontId="3" type="noConversion"/>
  </si>
  <si>
    <t>該濕地植物總碳儲量(kg C)</t>
    <phoneticPr fontId="3" type="noConversion"/>
  </si>
  <si>
    <t>單位面積植物碳儲量*面積(公頃)
該濕地植物該年度總碳儲量，以公斤為表示單位。
(可修改說明)</t>
    <phoneticPr fontId="3" type="noConversion"/>
  </si>
  <si>
    <t>前一欄單位換算，公斤/公頃。</t>
    <phoneticPr fontId="3" type="noConversion"/>
  </si>
  <si>
    <t>單位面積土壤總碳含量*面積(公頃)</t>
    <phoneticPr fontId="3" type="noConversion"/>
  </si>
  <si>
    <t>Total Vegetative Carbon Stock</t>
    <phoneticPr fontId="3" type="noConversion"/>
  </si>
  <si>
    <t>Total Vegetative Carbon Sink</t>
    <phoneticPr fontId="3" type="noConversion"/>
  </si>
  <si>
    <t>Total_vegetative_carbon_sink</t>
    <phoneticPr fontId="3" type="noConversion"/>
  </si>
  <si>
    <t>面積(ha)</t>
    <phoneticPr fontId="4" type="noConversion"/>
  </si>
  <si>
    <t>Total Soil Carbon Sink</t>
  </si>
  <si>
    <t>T_layers_sc2</t>
    <phoneticPr fontId="3" type="noConversion"/>
  </si>
  <si>
    <t>Total_soil_carbon_sink</t>
    <phoneticPr fontId="3" type="noConversion"/>
  </si>
  <si>
    <t>Wetland</t>
    <phoneticPr fontId="3" type="noConversion"/>
  </si>
  <si>
    <t>生物樹徑(木本)(cm)</t>
    <phoneticPr fontId="4" type="noConversion"/>
  </si>
  <si>
    <t>土壤中有機碳含量占比。</t>
    <phoneticPr fontId="3" type="noConversion"/>
  </si>
  <si>
    <t>Soil Component Carbon Content</t>
    <phoneticPr fontId="3" type="noConversion"/>
  </si>
  <si>
    <t>Total_bc</t>
    <phoneticPr fontId="3" type="noConversion"/>
  </si>
  <si>
    <t>-500~900</t>
    <phoneticPr fontId="3" type="noConversion"/>
  </si>
  <si>
    <t>Date &amp; Time</t>
  </si>
  <si>
    <t>日期與時間</t>
    <phoneticPr fontId="3" type="noConversion"/>
  </si>
  <si>
    <t>二氧化碳</t>
    <phoneticPr fontId="3" type="noConversion"/>
  </si>
  <si>
    <t>氧化亞氮</t>
    <phoneticPr fontId="3" type="noConversion"/>
  </si>
  <si>
    <t>甲烷</t>
    <phoneticPr fontId="3" type="noConversion"/>
  </si>
  <si>
    <t>水蒸氣</t>
    <phoneticPr fontId="3" type="noConversion"/>
  </si>
  <si>
    <t>壓力</t>
    <phoneticPr fontId="3" type="noConversion"/>
  </si>
  <si>
    <t>Date_time</t>
    <phoneticPr fontId="3" type="noConversion"/>
  </si>
  <si>
    <t>Carbon_dioxide</t>
    <phoneticPr fontId="3" type="noConversion"/>
  </si>
  <si>
    <t>Dinitrogen_oxide</t>
    <phoneticPr fontId="3" type="noConversion"/>
  </si>
  <si>
    <t>Methane</t>
    <phoneticPr fontId="3" type="noConversion"/>
  </si>
  <si>
    <t>Water_vapour</t>
    <phoneticPr fontId="3" type="noConversion"/>
  </si>
  <si>
    <t>Pressure</t>
  </si>
  <si>
    <t>Aboveground carbon stock</t>
    <phoneticPr fontId="3" type="noConversion"/>
  </si>
  <si>
    <t>Belowground carbon stock</t>
    <phoneticPr fontId="3" type="noConversion"/>
  </si>
  <si>
    <t>Emission factor</t>
    <phoneticPr fontId="3" type="noConversion"/>
  </si>
  <si>
    <t>Emission_factor</t>
    <phoneticPr fontId="4" type="noConversion"/>
  </si>
  <si>
    <t>Aboveground_carbon_stock</t>
    <phoneticPr fontId="3" type="noConversion"/>
  </si>
  <si>
    <t>Belowground_carbon_stock</t>
    <phoneticPr fontId="3" type="noConversion"/>
  </si>
  <si>
    <r>
      <t>土壤含碳量</t>
    </r>
    <r>
      <rPr>
        <b/>
        <sz val="12"/>
        <color theme="1"/>
        <rFont val="Times New Roman"/>
        <family val="1"/>
      </rPr>
      <t>(%)</t>
    </r>
    <phoneticPr fontId="3" type="noConversion"/>
  </si>
  <si>
    <r>
      <t>土壤含碳量</t>
    </r>
    <r>
      <rPr>
        <b/>
        <sz val="12"/>
        <color theme="1"/>
        <rFont val="Times New Roman"/>
        <family val="1"/>
      </rPr>
      <t>(mg g⁻¹)</t>
    </r>
    <phoneticPr fontId="3" type="noConversion"/>
  </si>
  <si>
    <r>
      <rPr>
        <b/>
        <sz val="12"/>
        <color theme="1"/>
        <rFont val="標楷體"/>
        <family val="4"/>
        <charset val="136"/>
      </rPr>
      <t>單一植株地上部生物量</t>
    </r>
    <r>
      <rPr>
        <b/>
        <sz val="12"/>
        <color theme="1"/>
        <rFont val="Times New Roman"/>
        <family val="1"/>
      </rPr>
      <t>(Kg)</t>
    </r>
    <phoneticPr fontId="4" type="noConversion"/>
  </si>
  <si>
    <r>
      <rPr>
        <b/>
        <sz val="12"/>
        <color theme="1"/>
        <rFont val="標楷體"/>
        <family val="4"/>
        <charset val="136"/>
      </rPr>
      <t>單一植株地下部生物量</t>
    </r>
    <r>
      <rPr>
        <b/>
        <sz val="12"/>
        <color theme="1"/>
        <rFont val="Times New Roman"/>
        <family val="1"/>
      </rPr>
      <t>(Kg)</t>
    </r>
    <phoneticPr fontId="4" type="noConversion"/>
  </si>
  <si>
    <t xml:space="preserve">Woody_plant_diameter </t>
    <phoneticPr fontId="3" type="noConversion"/>
  </si>
  <si>
    <r>
      <rPr>
        <b/>
        <sz val="12"/>
        <color theme="1"/>
        <rFont val="標楷體"/>
        <family val="4"/>
        <charset val="136"/>
      </rPr>
      <t>單一植株地上部碳儲量</t>
    </r>
    <r>
      <rPr>
        <b/>
        <sz val="12"/>
        <color theme="1"/>
        <rFont val="Times New Roman"/>
        <family val="1"/>
      </rPr>
      <t>(KgC)</t>
    </r>
    <phoneticPr fontId="4" type="noConversion"/>
  </si>
  <si>
    <r>
      <rPr>
        <b/>
        <sz val="12"/>
        <color theme="1"/>
        <rFont val="標楷體"/>
        <family val="4"/>
        <charset val="136"/>
      </rPr>
      <t>單一植株地下部碳儲量</t>
    </r>
    <r>
      <rPr>
        <b/>
        <sz val="12"/>
        <color theme="1"/>
        <rFont val="Times New Roman"/>
        <family val="1"/>
      </rPr>
      <t>(KgC)</t>
    </r>
    <phoneticPr fontId="4" type="noConversion"/>
  </si>
  <si>
    <r>
      <rPr>
        <b/>
        <sz val="12"/>
        <color theme="1"/>
        <rFont val="標楷體"/>
        <family val="4"/>
        <charset val="136"/>
      </rPr>
      <t>植株數量調查面積</t>
    </r>
    <r>
      <rPr>
        <b/>
        <sz val="12"/>
        <color theme="1"/>
        <rFont val="Times New Roman"/>
        <family val="1"/>
      </rPr>
      <t>(m²)</t>
    </r>
    <phoneticPr fontId="4" type="noConversion"/>
  </si>
  <si>
    <r>
      <t>CO</t>
    </r>
    <r>
      <rPr>
        <vertAlign val="subscript"/>
        <sz val="12"/>
        <color theme="1"/>
        <rFont val="Times New Roman"/>
        <family val="1"/>
      </rPr>
      <t>2</t>
    </r>
    <r>
      <rPr>
        <sz val="12"/>
        <color theme="1"/>
        <rFont val="Times New Roman"/>
        <family val="1"/>
      </rPr>
      <t xml:space="preserve"> flux</t>
    </r>
    <phoneticPr fontId="4" type="noConversion"/>
  </si>
  <si>
    <r>
      <t>CH</t>
    </r>
    <r>
      <rPr>
        <vertAlign val="subscript"/>
        <sz val="12"/>
        <color theme="1"/>
        <rFont val="Times New Roman"/>
        <family val="1"/>
      </rPr>
      <t>4</t>
    </r>
    <r>
      <rPr>
        <sz val="12"/>
        <color theme="1"/>
        <rFont val="Times New Roman"/>
        <family val="1"/>
      </rPr>
      <t xml:space="preserve"> flux</t>
    </r>
    <phoneticPr fontId="4" type="noConversion"/>
  </si>
  <si>
    <r>
      <t>N</t>
    </r>
    <r>
      <rPr>
        <vertAlign val="subscript"/>
        <sz val="12"/>
        <color theme="1"/>
        <rFont val="Times New Roman"/>
        <family val="1"/>
      </rPr>
      <t>2</t>
    </r>
    <r>
      <rPr>
        <sz val="12"/>
        <color theme="1"/>
        <rFont val="Times New Roman"/>
        <family val="1"/>
      </rPr>
      <t>O flux</t>
    </r>
    <phoneticPr fontId="4" type="noConversion"/>
  </si>
  <si>
    <t>Emission_factor</t>
    <phoneticPr fontId="3" type="noConversion"/>
  </si>
  <si>
    <t>溫室氣體連續監測資料。
溫室氣體連續監測儀測量當下之日期與時間。</t>
    <phoneticPr fontId="3" type="noConversion"/>
  </si>
  <si>
    <t>Carbon dioxide(ppm)</t>
    <phoneticPr fontId="3" type="noConversion"/>
  </si>
  <si>
    <t>Dinitrogen oxide(ppm)</t>
    <phoneticPr fontId="3" type="noConversion"/>
  </si>
  <si>
    <t>Methane(ppm)</t>
    <phoneticPr fontId="3" type="noConversion"/>
  </si>
  <si>
    <t>Water Vapour(Tdew)</t>
    <phoneticPr fontId="3" type="noConversion"/>
  </si>
  <si>
    <t>Pressure(mbar)</t>
    <phoneticPr fontId="3" type="noConversion"/>
  </si>
  <si>
    <t>溫室氣體連續監測資料。
溫室氣體連續監測儀以固定間隔時間測得之靜態箱內當下時間點的二氧化碳濃度。</t>
    <phoneticPr fontId="3" type="noConversion"/>
  </si>
  <si>
    <t>溫室氣體連續監測資料。
溫室氣體連續監測儀以固定間隔時間測得之靜態箱內當下時間點的氧化亞氮濃度。</t>
    <phoneticPr fontId="3" type="noConversion"/>
  </si>
  <si>
    <t>溫室氣體連續監測資料。
溫室氣體連續監測儀以固定間隔時間測得之靜態箱內當下時間點的甲烷濃度。</t>
    <phoneticPr fontId="3" type="noConversion"/>
  </si>
  <si>
    <t>水氣</t>
    <phoneticPr fontId="3" type="noConversion"/>
  </si>
  <si>
    <t>溫室氣體連續監測資料。
溫室氣體連續監測儀以固定間隔時間測得之靜態箱內當下時間點的水氣。</t>
    <phoneticPr fontId="3" type="noConversion"/>
  </si>
  <si>
    <t>溫室氣體連續監測資料。
溫室氣體連續監測儀以固定間隔時間測得之靜態箱內當下時間點的壓力。</t>
    <phoneticPr fontId="3" type="noConversion"/>
  </si>
  <si>
    <t>季節</t>
    <phoneticPr fontId="3" type="noConversion"/>
  </si>
  <si>
    <t>Season</t>
    <phoneticPr fontId="3" type="noConversion"/>
  </si>
  <si>
    <t>冬季</t>
    <phoneticPr fontId="3" type="noConversion"/>
  </si>
  <si>
    <t>季節</t>
    <phoneticPr fontId="4" type="noConversion"/>
  </si>
  <si>
    <t>Season</t>
    <phoneticPr fontId="4" type="noConversion"/>
  </si>
  <si>
    <t>Sc_percent</t>
    <phoneticPr fontId="4" type="noConversion"/>
  </si>
  <si>
    <t>0~60</t>
    <phoneticPr fontId="3" type="noConversion"/>
  </si>
  <si>
    <r>
      <rPr>
        <sz val="12"/>
        <rFont val="標楷體"/>
        <family val="4"/>
        <charset val="136"/>
      </rPr>
      <t>濕地名稱</t>
    </r>
    <phoneticPr fontId="4" type="noConversion"/>
  </si>
  <si>
    <r>
      <rPr>
        <sz val="12"/>
        <rFont val="標楷體"/>
        <family val="4"/>
        <charset val="136"/>
      </rPr>
      <t>主要濕地類型</t>
    </r>
    <phoneticPr fontId="3" type="noConversion"/>
  </si>
  <si>
    <r>
      <rPr>
        <sz val="12"/>
        <rFont val="標楷體"/>
        <family val="4"/>
        <charset val="136"/>
      </rPr>
      <t>調查日期</t>
    </r>
    <phoneticPr fontId="4" type="noConversion"/>
  </si>
  <si>
    <r>
      <rPr>
        <sz val="12"/>
        <rFont val="標楷體"/>
        <family val="4"/>
        <charset val="136"/>
      </rPr>
      <t>調查時間</t>
    </r>
    <phoneticPr fontId="3" type="noConversion"/>
  </si>
  <si>
    <r>
      <rPr>
        <sz val="12"/>
        <rFont val="標楷體"/>
        <family val="4"/>
        <charset val="136"/>
      </rPr>
      <t>坐標參考系統</t>
    </r>
    <phoneticPr fontId="3" type="noConversion"/>
  </si>
  <si>
    <r>
      <t>X</t>
    </r>
    <r>
      <rPr>
        <sz val="12"/>
        <rFont val="標楷體"/>
        <family val="4"/>
        <charset val="136"/>
      </rPr>
      <t>座標</t>
    </r>
    <r>
      <rPr>
        <sz val="12"/>
        <rFont val="Times New Roman"/>
        <family val="1"/>
      </rPr>
      <t>(</t>
    </r>
    <r>
      <rPr>
        <sz val="12"/>
        <rFont val="標楷體"/>
        <family val="4"/>
        <charset val="136"/>
      </rPr>
      <t>經度</t>
    </r>
    <r>
      <rPr>
        <sz val="12"/>
        <rFont val="Times New Roman"/>
        <family val="1"/>
      </rPr>
      <t>)</t>
    </r>
    <phoneticPr fontId="3" type="noConversion"/>
  </si>
  <si>
    <r>
      <t>Y</t>
    </r>
    <r>
      <rPr>
        <sz val="12"/>
        <rFont val="標楷體"/>
        <family val="4"/>
        <charset val="136"/>
      </rPr>
      <t>座標</t>
    </r>
    <r>
      <rPr>
        <sz val="12"/>
        <rFont val="Times New Roman"/>
        <family val="1"/>
      </rPr>
      <t>(</t>
    </r>
    <r>
      <rPr>
        <sz val="12"/>
        <rFont val="標楷體"/>
        <family val="4"/>
        <charset val="136"/>
      </rPr>
      <t>緯度</t>
    </r>
    <r>
      <rPr>
        <sz val="12"/>
        <rFont val="Times New Roman"/>
        <family val="1"/>
      </rPr>
      <t>)</t>
    </r>
    <phoneticPr fontId="3" type="noConversion"/>
  </si>
  <si>
    <r>
      <rPr>
        <sz val="12"/>
        <rFont val="標楷體"/>
        <family val="4"/>
        <charset val="136"/>
      </rPr>
      <t>紀錄者</t>
    </r>
    <phoneticPr fontId="3" type="noConversion"/>
  </si>
  <si>
    <r>
      <rPr>
        <sz val="12"/>
        <rFont val="標楷體"/>
        <family val="4"/>
        <charset val="136"/>
      </rPr>
      <t>面積</t>
    </r>
    <r>
      <rPr>
        <sz val="12"/>
        <rFont val="Times New Roman"/>
        <family val="1"/>
      </rPr>
      <t>(ha)</t>
    </r>
    <phoneticPr fontId="4" type="noConversion"/>
  </si>
  <si>
    <r>
      <rPr>
        <sz val="12"/>
        <rFont val="標楷體"/>
        <family val="4"/>
        <charset val="136"/>
      </rPr>
      <t>備註</t>
    </r>
  </si>
  <si>
    <r>
      <rPr>
        <sz val="12"/>
        <rFont val="標楷體"/>
        <family val="4"/>
        <charset val="136"/>
      </rPr>
      <t>樣區名稱</t>
    </r>
    <phoneticPr fontId="4" type="noConversion"/>
  </si>
  <si>
    <r>
      <rPr>
        <sz val="12"/>
        <rFont val="標楷體"/>
        <family val="4"/>
        <charset val="136"/>
      </rPr>
      <t>重複</t>
    </r>
    <phoneticPr fontId="4" type="noConversion"/>
  </si>
  <si>
    <r>
      <rPr>
        <sz val="12"/>
        <rFont val="標楷體"/>
        <family val="4"/>
        <charset val="136"/>
      </rPr>
      <t>土壤分層深度</t>
    </r>
    <r>
      <rPr>
        <sz val="12"/>
        <rFont val="Times New Roman"/>
        <family val="1"/>
      </rPr>
      <t>(</t>
    </r>
    <r>
      <rPr>
        <sz val="12"/>
        <rFont val="標楷體"/>
        <family val="4"/>
        <charset val="136"/>
      </rPr>
      <t>依照深度分層</t>
    </r>
    <r>
      <rPr>
        <sz val="12"/>
        <rFont val="Times New Roman"/>
        <family val="1"/>
      </rPr>
      <t>)</t>
    </r>
    <phoneticPr fontId="4" type="noConversion"/>
  </si>
  <si>
    <r>
      <rPr>
        <sz val="12"/>
        <rFont val="標楷體"/>
        <family val="4"/>
        <charset val="136"/>
      </rPr>
      <t>土壤深度</t>
    </r>
    <r>
      <rPr>
        <sz val="12"/>
        <rFont val="Times New Roman"/>
        <family val="1"/>
      </rPr>
      <t>(cm)</t>
    </r>
    <phoneticPr fontId="4" type="noConversion"/>
  </si>
  <si>
    <r>
      <rPr>
        <sz val="12"/>
        <rFont val="標楷體"/>
        <family val="4"/>
        <charset val="136"/>
      </rPr>
      <t>植被</t>
    </r>
    <phoneticPr fontId="4" type="noConversion"/>
  </si>
  <si>
    <r>
      <rPr>
        <sz val="12"/>
        <rFont val="標楷體"/>
        <family val="4"/>
        <charset val="136"/>
      </rPr>
      <t>鮮土重</t>
    </r>
    <r>
      <rPr>
        <sz val="12"/>
        <rFont val="Times New Roman"/>
        <family val="1"/>
      </rPr>
      <t>(g)</t>
    </r>
    <phoneticPr fontId="4" type="noConversion"/>
  </si>
  <si>
    <r>
      <rPr>
        <sz val="12"/>
        <rFont val="標楷體"/>
        <family val="4"/>
        <charset val="136"/>
      </rPr>
      <t>採土體積</t>
    </r>
    <r>
      <rPr>
        <sz val="12"/>
        <rFont val="Times New Roman"/>
        <family val="1"/>
      </rPr>
      <t>(cm³)</t>
    </r>
    <phoneticPr fontId="4" type="noConversion"/>
  </si>
  <si>
    <r>
      <rPr>
        <sz val="12"/>
        <rFont val="標楷體"/>
        <family val="4"/>
        <charset val="136"/>
      </rPr>
      <t>土壤密度</t>
    </r>
    <r>
      <rPr>
        <sz val="12"/>
        <rFont val="Times New Roman"/>
        <family val="1"/>
      </rPr>
      <t>(g/cm³)</t>
    </r>
    <phoneticPr fontId="4" type="noConversion"/>
  </si>
  <si>
    <r>
      <rPr>
        <sz val="12"/>
        <rFont val="標楷體"/>
        <family val="4"/>
        <charset val="136"/>
      </rPr>
      <t>土壤含碳量</t>
    </r>
    <r>
      <rPr>
        <sz val="12"/>
        <rFont val="Times New Roman"/>
        <family val="1"/>
      </rPr>
      <t>(%)</t>
    </r>
    <phoneticPr fontId="4" type="noConversion"/>
  </si>
  <si>
    <r>
      <rPr>
        <sz val="12"/>
        <rFont val="標楷體"/>
        <family val="4"/>
        <charset val="136"/>
      </rPr>
      <t>土壤含碳量</t>
    </r>
    <r>
      <rPr>
        <sz val="12"/>
        <rFont val="Times New Roman"/>
        <family val="1"/>
      </rPr>
      <t>(mg g⁻¹)</t>
    </r>
    <phoneticPr fontId="4" type="noConversion"/>
  </si>
  <si>
    <r>
      <rPr>
        <sz val="12"/>
        <rFont val="標楷體"/>
        <family val="4"/>
        <charset val="136"/>
      </rPr>
      <t>生物樹徑</t>
    </r>
    <r>
      <rPr>
        <sz val="12"/>
        <rFont val="Times New Roman"/>
        <family val="1"/>
      </rPr>
      <t>(</t>
    </r>
    <r>
      <rPr>
        <sz val="12"/>
        <rFont val="標楷體"/>
        <family val="4"/>
        <charset val="136"/>
      </rPr>
      <t>木本</t>
    </r>
    <r>
      <rPr>
        <sz val="12"/>
        <rFont val="Times New Roman"/>
        <family val="1"/>
      </rPr>
      <t>)(cm)</t>
    </r>
    <phoneticPr fontId="4" type="noConversion"/>
  </si>
  <si>
    <r>
      <rPr>
        <sz val="12"/>
        <rFont val="標楷體"/>
        <family val="4"/>
        <charset val="136"/>
      </rPr>
      <t>單一植株地上部生物量</t>
    </r>
    <r>
      <rPr>
        <sz val="12"/>
        <rFont val="Times New Roman"/>
        <family val="1"/>
      </rPr>
      <t>(Kg)</t>
    </r>
    <phoneticPr fontId="4" type="noConversion"/>
  </si>
  <si>
    <r>
      <rPr>
        <sz val="12"/>
        <rFont val="標楷體"/>
        <family val="4"/>
        <charset val="136"/>
      </rPr>
      <t>單一植株地下部生物量</t>
    </r>
    <r>
      <rPr>
        <sz val="12"/>
        <rFont val="Times New Roman"/>
        <family val="1"/>
      </rPr>
      <t>(Kg)</t>
    </r>
    <phoneticPr fontId="4" type="noConversion"/>
  </si>
  <si>
    <r>
      <rPr>
        <sz val="12"/>
        <rFont val="標楷體"/>
        <family val="4"/>
        <charset val="136"/>
      </rPr>
      <t>地上部生物含碳量</t>
    </r>
    <r>
      <rPr>
        <sz val="12"/>
        <rFont val="Times New Roman"/>
        <family val="1"/>
      </rPr>
      <t>(%)</t>
    </r>
    <phoneticPr fontId="3" type="noConversion"/>
  </si>
  <si>
    <r>
      <rPr>
        <sz val="12"/>
        <rFont val="標楷體"/>
        <family val="4"/>
        <charset val="136"/>
      </rPr>
      <t>地下部生物含碳量</t>
    </r>
    <r>
      <rPr>
        <sz val="12"/>
        <rFont val="Times New Roman"/>
        <family val="1"/>
      </rPr>
      <t>(%)</t>
    </r>
    <phoneticPr fontId="4" type="noConversion"/>
  </si>
  <si>
    <r>
      <rPr>
        <sz val="12"/>
        <rFont val="標楷體"/>
        <family val="4"/>
        <charset val="136"/>
      </rPr>
      <t>單一植株地上部碳儲量</t>
    </r>
    <r>
      <rPr>
        <sz val="12"/>
        <rFont val="Times New Roman"/>
        <family val="1"/>
      </rPr>
      <t>(KgC)</t>
    </r>
    <phoneticPr fontId="4" type="noConversion"/>
  </si>
  <si>
    <r>
      <rPr>
        <sz val="12"/>
        <rFont val="標楷體"/>
        <family val="4"/>
        <charset val="136"/>
      </rPr>
      <t>單一植株地下部碳儲量</t>
    </r>
    <r>
      <rPr>
        <sz val="12"/>
        <rFont val="Times New Roman"/>
        <family val="1"/>
      </rPr>
      <t>(KgC)</t>
    </r>
    <phoneticPr fontId="4" type="noConversion"/>
  </si>
  <si>
    <r>
      <rPr>
        <sz val="12"/>
        <rFont val="標楷體"/>
        <family val="4"/>
        <charset val="136"/>
      </rPr>
      <t>植株數量調查面積</t>
    </r>
    <r>
      <rPr>
        <sz val="12"/>
        <rFont val="Times New Roman"/>
        <family val="1"/>
      </rPr>
      <t>(m²)</t>
    </r>
    <phoneticPr fontId="4" type="noConversion"/>
  </si>
  <si>
    <r>
      <t>土壤總碳匯量(kg C ha</t>
    </r>
    <r>
      <rPr>
        <vertAlign val="superscript"/>
        <sz val="12"/>
        <rFont val="標楷體"/>
        <family val="4"/>
        <charset val="136"/>
      </rPr>
      <t>-1</t>
    </r>
    <r>
      <rPr>
        <sz val="12"/>
        <rFont val="標楷體"/>
        <family val="4"/>
        <charset val="136"/>
      </rPr>
      <t xml:space="preserve"> yr</t>
    </r>
    <r>
      <rPr>
        <vertAlign val="superscript"/>
        <sz val="12"/>
        <rFont val="標楷體"/>
        <family val="4"/>
        <charset val="136"/>
      </rPr>
      <t>-1</t>
    </r>
    <r>
      <rPr>
        <sz val="12"/>
        <rFont val="標楷體"/>
        <family val="4"/>
        <charset val="136"/>
      </rPr>
      <t>)</t>
    </r>
    <phoneticPr fontId="3" type="noConversion"/>
  </si>
  <si>
    <r>
      <t>植物總碳匯量(kg C ha</t>
    </r>
    <r>
      <rPr>
        <vertAlign val="superscript"/>
        <sz val="12"/>
        <rFont val="標楷體"/>
        <family val="4"/>
        <charset val="136"/>
      </rPr>
      <t xml:space="preserve">-1 </t>
    </r>
    <r>
      <rPr>
        <sz val="12"/>
        <rFont val="標楷體"/>
        <family val="4"/>
        <charset val="136"/>
      </rPr>
      <t>yr</t>
    </r>
    <r>
      <rPr>
        <vertAlign val="superscript"/>
        <sz val="12"/>
        <rFont val="標楷體"/>
        <family val="4"/>
        <charset val="136"/>
      </rPr>
      <t>-1</t>
    </r>
    <r>
      <rPr>
        <sz val="12"/>
        <rFont val="標楷體"/>
        <family val="4"/>
        <charset val="136"/>
      </rPr>
      <t>)</t>
    </r>
    <phoneticPr fontId="3" type="noConversion"/>
  </si>
  <si>
    <r>
      <rPr>
        <sz val="12"/>
        <color theme="1"/>
        <rFont val="標楷體"/>
        <family val="4"/>
        <charset val="136"/>
      </rPr>
      <t>排放係數</t>
    </r>
    <r>
      <rPr>
        <sz val="12"/>
        <color theme="1"/>
        <rFont val="Times New Roman"/>
        <family val="1"/>
      </rPr>
      <t>(mg CO</t>
    </r>
    <r>
      <rPr>
        <vertAlign val="subscript"/>
        <sz val="12"/>
        <color theme="1"/>
        <rFont val="Times New Roman"/>
        <family val="1"/>
      </rPr>
      <t>2</t>
    </r>
    <r>
      <rPr>
        <sz val="12"/>
        <color theme="1"/>
        <rFont val="Times New Roman"/>
        <family val="1"/>
      </rPr>
      <t>-eg m⁻² hr⁻¹)</t>
    </r>
    <phoneticPr fontId="3" type="noConversion"/>
  </si>
  <si>
    <r>
      <rPr>
        <sz val="12"/>
        <rFont val="標楷體"/>
        <family val="4"/>
        <charset val="136"/>
      </rPr>
      <t>各土壤分層深度碳含量</t>
    </r>
    <r>
      <rPr>
        <sz val="12"/>
        <rFont val="Times New Roman"/>
        <family val="1"/>
      </rPr>
      <t>(mg C cm</t>
    </r>
    <r>
      <rPr>
        <vertAlign val="superscript"/>
        <sz val="12"/>
        <rFont val="Times New Roman"/>
        <family val="1"/>
      </rPr>
      <t>-2</t>
    </r>
    <r>
      <rPr>
        <sz val="12"/>
        <rFont val="Times New Roman"/>
        <family val="1"/>
      </rPr>
      <t>)</t>
    </r>
    <phoneticPr fontId="4" type="noConversion"/>
  </si>
  <si>
    <r>
      <rPr>
        <sz val="12"/>
        <rFont val="標楷體"/>
        <family val="4"/>
        <charset val="136"/>
      </rPr>
      <t>二氧化碳排放通量</t>
    </r>
    <r>
      <rPr>
        <sz val="12"/>
        <rFont val="Times New Roman"/>
        <family val="1"/>
      </rPr>
      <t>(mg CO</t>
    </r>
    <r>
      <rPr>
        <vertAlign val="subscript"/>
        <sz val="12"/>
        <rFont val="Times New Roman"/>
        <family val="1"/>
      </rPr>
      <t>2</t>
    </r>
    <r>
      <rPr>
        <sz val="12"/>
        <rFont val="Times New Roman"/>
        <family val="1"/>
      </rPr>
      <t xml:space="preserve"> m⁻² hr⁻¹)</t>
    </r>
    <phoneticPr fontId="4" type="noConversion"/>
  </si>
  <si>
    <r>
      <rPr>
        <sz val="12"/>
        <rFont val="標楷體"/>
        <family val="4"/>
        <charset val="136"/>
      </rPr>
      <t>甲烷排放通量</t>
    </r>
    <r>
      <rPr>
        <sz val="12"/>
        <rFont val="Times New Roman"/>
        <family val="1"/>
      </rPr>
      <t>(μg CH</t>
    </r>
    <r>
      <rPr>
        <vertAlign val="subscript"/>
        <sz val="12"/>
        <rFont val="Times New Roman"/>
        <family val="1"/>
      </rPr>
      <t>4</t>
    </r>
    <r>
      <rPr>
        <sz val="12"/>
        <rFont val="Times New Roman"/>
        <family val="1"/>
      </rPr>
      <t xml:space="preserve"> m⁻² hr⁻¹)</t>
    </r>
    <phoneticPr fontId="4" type="noConversion"/>
  </si>
  <si>
    <r>
      <rPr>
        <sz val="12"/>
        <rFont val="標楷體"/>
        <family val="4"/>
        <charset val="136"/>
      </rPr>
      <t>氧化亞氮排放通量</t>
    </r>
    <r>
      <rPr>
        <sz val="12"/>
        <rFont val="Times New Roman"/>
        <family val="1"/>
      </rPr>
      <t>(μg N</t>
    </r>
    <r>
      <rPr>
        <vertAlign val="subscript"/>
        <sz val="12"/>
        <rFont val="Times New Roman"/>
        <family val="1"/>
      </rPr>
      <t>2</t>
    </r>
    <r>
      <rPr>
        <sz val="12"/>
        <rFont val="Times New Roman"/>
        <family val="1"/>
      </rPr>
      <t>O m⁻² hr⁻¹)</t>
    </r>
    <phoneticPr fontId="4" type="noConversion"/>
  </si>
  <si>
    <r>
      <rPr>
        <sz val="12"/>
        <rFont val="標楷體"/>
        <family val="4"/>
        <charset val="136"/>
      </rPr>
      <t>排放係數</t>
    </r>
    <r>
      <rPr>
        <sz val="12"/>
        <rFont val="Times New Roman"/>
        <family val="1"/>
      </rPr>
      <t>(mg CO</t>
    </r>
    <r>
      <rPr>
        <vertAlign val="subscript"/>
        <sz val="12"/>
        <rFont val="Times New Roman"/>
        <family val="1"/>
      </rPr>
      <t>2</t>
    </r>
    <r>
      <rPr>
        <sz val="12"/>
        <rFont val="Times New Roman"/>
        <family val="1"/>
      </rPr>
      <t>-eg m⁻² hr⁻¹)</t>
    </r>
    <phoneticPr fontId="3" type="noConversion"/>
  </si>
  <si>
    <t>WGS84(DMS)</t>
  </si>
  <si>
    <r>
      <t>排放係數(mg CO</t>
    </r>
    <r>
      <rPr>
        <b/>
        <vertAlign val="subscript"/>
        <sz val="12"/>
        <color theme="1"/>
        <rFont val="標楷體"/>
        <family val="4"/>
        <charset val="136"/>
      </rPr>
      <t>2</t>
    </r>
    <r>
      <rPr>
        <b/>
        <sz val="12"/>
        <color theme="1"/>
        <rFont val="標楷體"/>
        <family val="4"/>
        <charset val="136"/>
      </rPr>
      <t>-eg m⁻² hr⁻¹)</t>
    </r>
    <phoneticPr fontId="3" type="noConversion"/>
  </si>
  <si>
    <r>
      <rPr>
        <b/>
        <sz val="12"/>
        <color theme="1"/>
        <rFont val="標楷體"/>
        <family val="4"/>
        <charset val="136"/>
      </rPr>
      <t>二氧化碳排放通量</t>
    </r>
    <r>
      <rPr>
        <b/>
        <sz val="12"/>
        <color theme="1"/>
        <rFont val="Times New Roman"/>
        <family val="1"/>
      </rPr>
      <t>(mg CO</t>
    </r>
    <r>
      <rPr>
        <b/>
        <vertAlign val="subscript"/>
        <sz val="12"/>
        <color theme="1"/>
        <rFont val="Times New Roman"/>
        <family val="1"/>
      </rPr>
      <t>2</t>
    </r>
    <r>
      <rPr>
        <b/>
        <sz val="12"/>
        <color theme="1"/>
        <rFont val="Times New Roman"/>
        <family val="1"/>
      </rPr>
      <t xml:space="preserve"> m⁻² hr⁻¹)</t>
    </r>
    <phoneticPr fontId="4" type="noConversion"/>
  </si>
  <si>
    <r>
      <rPr>
        <b/>
        <sz val="12"/>
        <color theme="1"/>
        <rFont val="標楷體"/>
        <family val="4"/>
        <charset val="136"/>
      </rPr>
      <t>甲烷排放通量</t>
    </r>
    <r>
      <rPr>
        <b/>
        <sz val="12"/>
        <color theme="1"/>
        <rFont val="Times New Roman"/>
        <family val="1"/>
      </rPr>
      <t>(μg CH</t>
    </r>
    <r>
      <rPr>
        <b/>
        <vertAlign val="subscript"/>
        <sz val="12"/>
        <color theme="1"/>
        <rFont val="Times New Roman"/>
        <family val="1"/>
      </rPr>
      <t>4</t>
    </r>
    <r>
      <rPr>
        <b/>
        <sz val="12"/>
        <color theme="1"/>
        <rFont val="Times New Roman"/>
        <family val="1"/>
      </rPr>
      <t xml:space="preserve"> m⁻² hr⁻¹)</t>
    </r>
    <phoneticPr fontId="4" type="noConversion"/>
  </si>
  <si>
    <r>
      <rPr>
        <b/>
        <sz val="12"/>
        <color theme="1"/>
        <rFont val="標楷體"/>
        <family val="4"/>
        <charset val="136"/>
      </rPr>
      <t>氧化亞氮排放通量</t>
    </r>
    <r>
      <rPr>
        <b/>
        <sz val="12"/>
        <color theme="1"/>
        <rFont val="Times New Roman"/>
        <family val="1"/>
      </rPr>
      <t>(μg N</t>
    </r>
    <r>
      <rPr>
        <b/>
        <vertAlign val="subscript"/>
        <sz val="12"/>
        <color theme="1"/>
        <rFont val="Times New Roman"/>
        <family val="1"/>
      </rPr>
      <t>2</t>
    </r>
    <r>
      <rPr>
        <b/>
        <sz val="12"/>
        <color theme="1"/>
        <rFont val="Times New Roman"/>
        <family val="1"/>
      </rPr>
      <t>O m⁻² hr⁻¹)</t>
    </r>
    <phoneticPr fontId="4" type="noConversion"/>
  </si>
  <si>
    <r>
      <t>單位面積植物碳儲量(Kg C m</t>
    </r>
    <r>
      <rPr>
        <b/>
        <vertAlign val="superscript"/>
        <sz val="12"/>
        <color theme="1"/>
        <rFont val="標楷體"/>
        <family val="4"/>
        <charset val="136"/>
      </rPr>
      <t>-2</t>
    </r>
    <r>
      <rPr>
        <b/>
        <sz val="12"/>
        <color theme="1"/>
        <rFont val="標楷體"/>
        <family val="4"/>
        <charset val="136"/>
      </rPr>
      <t>)</t>
    </r>
    <phoneticPr fontId="3" type="noConversion"/>
  </si>
  <si>
    <r>
      <t>單位面積植物碳儲量(Kg C ha</t>
    </r>
    <r>
      <rPr>
        <b/>
        <vertAlign val="superscript"/>
        <sz val="12"/>
        <color theme="1"/>
        <rFont val="標楷體"/>
        <family val="4"/>
        <charset val="136"/>
      </rPr>
      <t>-1</t>
    </r>
    <r>
      <rPr>
        <b/>
        <sz val="12"/>
        <color theme="1"/>
        <rFont val="標楷體"/>
        <family val="4"/>
        <charset val="136"/>
      </rPr>
      <t>)</t>
    </r>
    <phoneticPr fontId="3" type="noConversion"/>
  </si>
  <si>
    <r>
      <t>土壤總碳匯量(kg C ha</t>
    </r>
    <r>
      <rPr>
        <b/>
        <vertAlign val="superscript"/>
        <sz val="12"/>
        <color theme="1"/>
        <rFont val="標楷體"/>
        <family val="4"/>
        <charset val="136"/>
      </rPr>
      <t>-1</t>
    </r>
    <r>
      <rPr>
        <b/>
        <sz val="12"/>
        <color theme="1"/>
        <rFont val="標楷體"/>
        <family val="4"/>
        <charset val="136"/>
      </rPr>
      <t xml:space="preserve"> yr</t>
    </r>
    <r>
      <rPr>
        <b/>
        <vertAlign val="superscript"/>
        <sz val="12"/>
        <color theme="1"/>
        <rFont val="標楷體"/>
        <family val="4"/>
        <charset val="136"/>
      </rPr>
      <t>-1</t>
    </r>
    <r>
      <rPr>
        <b/>
        <sz val="12"/>
        <color theme="1"/>
        <rFont val="標楷體"/>
        <family val="4"/>
        <charset val="136"/>
      </rPr>
      <t>)</t>
    </r>
    <phoneticPr fontId="3" type="noConversion"/>
  </si>
  <si>
    <r>
      <t>植物總碳匯量(kg C ha</t>
    </r>
    <r>
      <rPr>
        <b/>
        <vertAlign val="superscript"/>
        <sz val="12"/>
        <color theme="1"/>
        <rFont val="標楷體"/>
        <family val="4"/>
        <charset val="136"/>
      </rPr>
      <t xml:space="preserve">-1 </t>
    </r>
    <r>
      <rPr>
        <b/>
        <sz val="12"/>
        <color theme="1"/>
        <rFont val="標楷體"/>
        <family val="4"/>
        <charset val="136"/>
      </rPr>
      <t>yr</t>
    </r>
    <r>
      <rPr>
        <b/>
        <vertAlign val="superscript"/>
        <sz val="12"/>
        <color theme="1"/>
        <rFont val="標楷體"/>
        <family val="4"/>
        <charset val="136"/>
      </rPr>
      <t>-1</t>
    </r>
    <r>
      <rPr>
        <b/>
        <sz val="12"/>
        <color theme="1"/>
        <rFont val="標楷體"/>
        <family val="4"/>
        <charset val="136"/>
      </rPr>
      <t>)</t>
    </r>
    <phoneticPr fontId="3" type="noConversion"/>
  </si>
  <si>
    <t>濕地類型</t>
    <phoneticPr fontId="3" type="noConversion"/>
  </si>
  <si>
    <t>50字</t>
    <phoneticPr fontId="3" type="noConversion"/>
  </si>
  <si>
    <t>備註說明</t>
    <phoneticPr fontId="3" type="noConversion"/>
  </si>
  <si>
    <t>*此區為土壤、生物採樣資料共同表頭(同一濕地名稱、樣區、調查時間視為一筆資料)</t>
    <phoneticPr fontId="3" type="noConversion"/>
  </si>
  <si>
    <t xml:space="preserve">採樣點土壤含量，如：0.3892
</t>
    <phoneticPr fontId="3" type="noConversion"/>
  </si>
  <si>
    <t>(原欄位因部分原因修正，然Y欄(土壤密度)計算式包含含土率，故此欄位值預設為1.00)</t>
    <phoneticPr fontId="3" type="noConversion"/>
  </si>
  <si>
    <r>
      <rPr>
        <sz val="12"/>
        <rFont val="標楷體"/>
        <family val="4"/>
        <charset val="136"/>
      </rPr>
      <t>單位面積土壤總碳含量</t>
    </r>
    <r>
      <rPr>
        <sz val="12"/>
        <rFont val="Times New Roman"/>
        <family val="1"/>
      </rPr>
      <t>(mg C cm</t>
    </r>
    <r>
      <rPr>
        <vertAlign val="superscript"/>
        <sz val="12"/>
        <rFont val="Times New Roman"/>
        <family val="1"/>
      </rPr>
      <t>-2</t>
    </r>
    <r>
      <rPr>
        <sz val="12"/>
        <rFont val="Times New Roman"/>
        <family val="1"/>
      </rPr>
      <t>)</t>
    </r>
    <phoneticPr fontId="3" type="noConversion"/>
  </si>
  <si>
    <r>
      <rPr>
        <sz val="12"/>
        <rFont val="標楷體"/>
        <family val="4"/>
        <charset val="136"/>
      </rPr>
      <t>單位面積土壤總碳含量</t>
    </r>
    <r>
      <rPr>
        <sz val="12"/>
        <rFont val="Times New Roman"/>
        <family val="1"/>
      </rPr>
      <t>(kg C ha</t>
    </r>
    <r>
      <rPr>
        <vertAlign val="superscript"/>
        <sz val="12"/>
        <rFont val="Times New Roman"/>
        <family val="1"/>
      </rPr>
      <t>-1</t>
    </r>
    <r>
      <rPr>
        <sz val="12"/>
        <rFont val="Times New Roman"/>
        <family val="1"/>
      </rPr>
      <t>)</t>
    </r>
    <phoneticPr fontId="3" type="noConversion"/>
  </si>
  <si>
    <r>
      <rPr>
        <sz val="12"/>
        <rFont val="標楷體"/>
        <family val="1"/>
        <charset val="136"/>
      </rPr>
      <t>該濕地土壤總碳儲量</t>
    </r>
    <r>
      <rPr>
        <sz val="12"/>
        <rFont val="Times New Roman"/>
        <family val="1"/>
      </rPr>
      <t>(kg C )</t>
    </r>
    <phoneticPr fontId="3" type="noConversion"/>
  </si>
  <si>
    <r>
      <t>單位面積植物碳儲量(Kg C m</t>
    </r>
    <r>
      <rPr>
        <vertAlign val="superscript"/>
        <sz val="12"/>
        <rFont val="標楷體"/>
        <family val="4"/>
        <charset val="136"/>
      </rPr>
      <t>-2</t>
    </r>
    <r>
      <rPr>
        <sz val="12"/>
        <rFont val="標楷體"/>
        <family val="4"/>
        <charset val="136"/>
      </rPr>
      <t>)</t>
    </r>
    <phoneticPr fontId="3" type="noConversion"/>
  </si>
  <si>
    <r>
      <t>單位面積植物碳儲量(Kg C ha</t>
    </r>
    <r>
      <rPr>
        <vertAlign val="superscript"/>
        <sz val="12"/>
        <rFont val="標楷體"/>
        <family val="4"/>
        <charset val="136"/>
      </rPr>
      <t>-1</t>
    </r>
    <r>
      <rPr>
        <sz val="12"/>
        <rFont val="標楷體"/>
        <family val="4"/>
        <charset val="136"/>
      </rPr>
      <t>)</t>
    </r>
    <phoneticPr fontId="3" type="noConversion"/>
  </si>
  <si>
    <r>
      <rPr>
        <b/>
        <sz val="12"/>
        <rFont val="標楷體"/>
        <family val="4"/>
        <charset val="136"/>
      </rPr>
      <t>單位面積土壤總碳含量</t>
    </r>
    <r>
      <rPr>
        <b/>
        <sz val="12"/>
        <rFont val="Times New Roman"/>
        <family val="1"/>
      </rPr>
      <t>(mg C cm</t>
    </r>
    <r>
      <rPr>
        <b/>
        <vertAlign val="superscript"/>
        <sz val="12"/>
        <rFont val="Times New Roman"/>
        <family val="1"/>
      </rPr>
      <t>-2</t>
    </r>
    <r>
      <rPr>
        <b/>
        <sz val="12"/>
        <rFont val="Times New Roman"/>
        <family val="1"/>
      </rPr>
      <t>)</t>
    </r>
    <phoneticPr fontId="3" type="noConversion"/>
  </si>
  <si>
    <r>
      <rPr>
        <b/>
        <sz val="12"/>
        <rFont val="標楷體"/>
        <family val="4"/>
        <charset val="136"/>
      </rPr>
      <t>單位面積土壤總碳含量</t>
    </r>
    <r>
      <rPr>
        <b/>
        <sz val="12"/>
        <rFont val="Times New Roman"/>
        <family val="1"/>
      </rPr>
      <t>(kg C ha</t>
    </r>
    <r>
      <rPr>
        <b/>
        <vertAlign val="superscript"/>
        <sz val="12"/>
        <rFont val="Times New Roman"/>
        <family val="1"/>
      </rPr>
      <t>-1</t>
    </r>
    <r>
      <rPr>
        <b/>
        <sz val="12"/>
        <rFont val="Times New Roman"/>
        <family val="1"/>
      </rPr>
      <t>)</t>
    </r>
    <phoneticPr fontId="3" type="noConversion"/>
  </si>
  <si>
    <r>
      <rPr>
        <b/>
        <sz val="12"/>
        <rFont val="標楷體"/>
        <family val="1"/>
        <charset val="136"/>
      </rPr>
      <t>該濕地土壤總碳儲量</t>
    </r>
    <r>
      <rPr>
        <b/>
        <sz val="12"/>
        <rFont val="Times New Roman"/>
        <family val="1"/>
      </rPr>
      <t>(kg C )</t>
    </r>
    <phoneticPr fontId="3" type="noConversion"/>
  </si>
  <si>
    <t>在同一濕地名稱、樣區、調查時間土壤資料中，取不同Repeat資料，在相同土壤分層深度中的各土壤分層深度碳含量取平均，再將以上所得出的平均數相加。
如:(平均(repeat=1的0~2公分資料,repeat=2的0~2公分資料)+平均(repeat=1的2~5公分資料,repeat=2的2~5公分資料)+平均(repeat=1的5~10公分資料,repeat=2的5~10公分資料))</t>
    <phoneticPr fontId="3" type="noConversion"/>
  </si>
  <si>
    <t>OO濕地</t>
    <phoneticPr fontId="4" type="noConversion"/>
  </si>
  <si>
    <t>XXX</t>
    <phoneticPr fontId="3" type="noConversion"/>
  </si>
  <si>
    <r>
      <rPr>
        <sz val="12"/>
        <color theme="1"/>
        <rFont val="標楷體"/>
        <family val="4"/>
        <charset val="136"/>
      </rPr>
      <t>植株平均地上部碳儲量</t>
    </r>
    <r>
      <rPr>
        <sz val="12"/>
        <color theme="1"/>
        <rFont val="Times New Roman"/>
        <family val="1"/>
      </rPr>
      <t>(Kg C m</t>
    </r>
    <r>
      <rPr>
        <vertAlign val="superscript"/>
        <sz val="12"/>
        <color theme="1"/>
        <rFont val="Times New Roman"/>
        <family val="1"/>
      </rPr>
      <t>-2</t>
    </r>
    <r>
      <rPr>
        <sz val="12"/>
        <color theme="1"/>
        <rFont val="Times New Roman"/>
        <family val="1"/>
      </rPr>
      <t>)</t>
    </r>
    <phoneticPr fontId="3" type="noConversion"/>
  </si>
  <si>
    <r>
      <rPr>
        <sz val="12"/>
        <color theme="1"/>
        <rFont val="標楷體"/>
        <family val="4"/>
        <charset val="136"/>
      </rPr>
      <t>植株平均地下部碳儲量</t>
    </r>
    <r>
      <rPr>
        <sz val="12"/>
        <color theme="1"/>
        <rFont val="Times New Roman"/>
        <family val="1"/>
      </rPr>
      <t>(Kg C m</t>
    </r>
    <r>
      <rPr>
        <vertAlign val="superscript"/>
        <sz val="12"/>
        <color theme="1"/>
        <rFont val="Times New Roman"/>
        <family val="1"/>
      </rPr>
      <t>-2</t>
    </r>
    <r>
      <rPr>
        <sz val="12"/>
        <color theme="1"/>
        <rFont val="Times New Roman"/>
        <family val="1"/>
      </rPr>
      <t>)</t>
    </r>
    <phoneticPr fontId="3" type="noConversion"/>
  </si>
  <si>
    <t>土壤分層採樣資料</t>
    <phoneticPr fontId="3" type="noConversion"/>
  </si>
  <si>
    <t>0~30000</t>
    <phoneticPr fontId="3" type="noConversion"/>
  </si>
  <si>
    <t>-2~14</t>
    <phoneticPr fontId="3" type="noConversion"/>
  </si>
  <si>
    <t>土壤分層採樣資料環境因子</t>
    <phoneticPr fontId="3" type="noConversion"/>
  </si>
  <si>
    <t>此處以數字1、2、3表示是否為同一土壤分層樣區。同一採樣區的同一土壤採集點請填入相同數字。</t>
    <phoneticPr fontId="3" type="noConversion"/>
  </si>
  <si>
    <t>此處以數字1、2、3表示是否為同一生物群體。同一採樣區的同一物種採集點內的同一生物群體請填入相同數字。</t>
    <phoneticPr fontId="3" type="noConversion"/>
  </si>
  <si>
    <r>
      <rPr>
        <b/>
        <sz val="12"/>
        <rFont val="標楷體"/>
        <family val="4"/>
        <charset val="136"/>
      </rPr>
      <t>植株平均地上部碳儲量</t>
    </r>
    <r>
      <rPr>
        <b/>
        <sz val="12"/>
        <rFont val="Times New Roman"/>
        <family val="1"/>
      </rPr>
      <t>(Kg C m</t>
    </r>
    <r>
      <rPr>
        <b/>
        <vertAlign val="superscript"/>
        <sz val="12"/>
        <rFont val="Times New Roman"/>
        <family val="1"/>
      </rPr>
      <t>-2</t>
    </r>
    <r>
      <rPr>
        <b/>
        <sz val="12"/>
        <rFont val="Times New Roman"/>
        <family val="1"/>
      </rPr>
      <t>)</t>
    </r>
    <phoneticPr fontId="3" type="noConversion"/>
  </si>
  <si>
    <r>
      <rPr>
        <b/>
        <sz val="12"/>
        <rFont val="標楷體"/>
        <family val="4"/>
        <charset val="136"/>
      </rPr>
      <t>植株平均地下部碳儲量</t>
    </r>
    <r>
      <rPr>
        <b/>
        <sz val="12"/>
        <rFont val="Times New Roman"/>
        <family val="1"/>
      </rPr>
      <t>(Kg C m</t>
    </r>
    <r>
      <rPr>
        <b/>
        <vertAlign val="superscript"/>
        <sz val="12"/>
        <rFont val="Times New Roman"/>
        <family val="1"/>
      </rPr>
      <t>-2</t>
    </r>
    <r>
      <rPr>
        <b/>
        <sz val="12"/>
        <rFont val="Times New Roman"/>
        <family val="1"/>
      </rPr>
      <t>)</t>
    </r>
    <phoneticPr fontId="3" type="noConversion"/>
  </si>
  <si>
    <t>物種及生物群體採樣資料</t>
  </si>
  <si>
    <t>生物群體採樣資料分類欄位</t>
    <phoneticPr fontId="3" type="noConversion"/>
  </si>
  <si>
    <t>此區塊土壤碳計算會在資料匯入儲存時由程式計算</t>
    <phoneticPr fontId="3" type="noConversion"/>
  </si>
  <si>
    <t>此區塊生物碳計算會在資料匯入儲存時由程式計算</t>
    <phoneticPr fontId="3" type="noConversion"/>
  </si>
  <si>
    <t>*此區碳匯相關欄位以「年」為單位匯入</t>
    <phoneticPr fontId="3" type="noConversion"/>
  </si>
  <si>
    <t>連續監測資料</t>
    <phoneticPr fontId="3" type="noConversion"/>
  </si>
  <si>
    <t>海茄苳</t>
    <phoneticPr fontId="3" type="noConversion"/>
  </si>
  <si>
    <t>為土壤深度(cm)×土壤密度(g/cm³)×土壤含碳量(mg g⁻¹)</t>
    <phoneticPr fontId="3" type="noConversion"/>
  </si>
  <si>
    <t>為該地點單位面積植物碳儲量中地上部之碳儲量。計算方式為前面單一植株地上部碳儲量之平均(KgC)×單位面積株數</t>
    <phoneticPr fontId="3" type="noConversion"/>
  </si>
  <si>
    <t>為該地點單位面積植物碳儲量中地下部之碳儲量。計算方式為前面單一植株地下部碳儲量之平均(KgC)×單位面積株數</t>
    <phoneticPr fontId="3" type="noConversion"/>
  </si>
  <si>
    <r>
      <t xml:space="preserve">濕地名稱(此處以中文濕地名稱為主)
</t>
    </r>
    <r>
      <rPr>
        <sz val="10"/>
        <color rgb="FFFF0000"/>
        <rFont val="微軟正黑體"/>
        <family val="2"/>
        <charset val="136"/>
      </rPr>
      <t xml:space="preserve">
#必填欄位</t>
    </r>
    <phoneticPr fontId="3" type="noConversion"/>
  </si>
  <si>
    <r>
      <t xml:space="preserve">填入季節做判斷。
如：春季、夏季、秋季、冬季。
</t>
    </r>
    <r>
      <rPr>
        <sz val="10"/>
        <color rgb="FFFF0000"/>
        <rFont val="微軟正黑體"/>
        <family val="2"/>
        <charset val="136"/>
      </rPr>
      <t>#必填欄位</t>
    </r>
  </si>
  <si>
    <r>
      <t xml:space="preserve">格式為yyyyMMdd,不帶任何符號
eg:20230720
</t>
    </r>
    <r>
      <rPr>
        <sz val="10"/>
        <color rgb="FFFF0000"/>
        <rFont val="微軟正黑體"/>
        <family val="2"/>
        <charset val="136"/>
      </rPr>
      <t xml:space="preserve">
#必填欄位</t>
    </r>
    <phoneticPr fontId="3" type="noConversion"/>
  </si>
  <si>
    <r>
      <t xml:space="preserve">格式為HHmm,不帶任何符號(24小時制)
eg:1351
</t>
    </r>
    <r>
      <rPr>
        <sz val="10"/>
        <color rgb="FFFF0000"/>
        <rFont val="微軟正黑體"/>
        <family val="2"/>
        <charset val="136"/>
      </rPr>
      <t xml:space="preserve">
#必填欄位</t>
    </r>
    <phoneticPr fontId="3" type="noConversion"/>
  </si>
  <si>
    <r>
      <t xml:space="preserve">1.WGS84:十進位制
2.WGS84(DMS):度分秒
3.TWD97:十進位制
4.TWD97(TM2):二度分帶
5.TWD97(DMS):度分秒
6.ESPG4326:十進位制
7.ESPG4326(DMS):度分秒
8.ESPG3826:十進位制
9.ESPG3826(DMS):度分秒
10.ESPG3826(TM2):二度分帶
11.其他
</t>
    </r>
    <r>
      <rPr>
        <sz val="10"/>
        <color theme="4"/>
        <rFont val="微軟正黑體"/>
        <family val="2"/>
        <charset val="136"/>
      </rPr>
      <t>#WGS 84（World Geodetic System 1984)是全球通用的地理坐標系統。
#TWD97（Taiwan Datum 1997）是台灣使用的地理坐標系統。</t>
    </r>
    <r>
      <rPr>
        <sz val="12"/>
        <color theme="1"/>
        <rFont val="微軟正黑體"/>
        <family val="2"/>
        <charset val="136"/>
      </rPr>
      <t xml:space="preserve">
</t>
    </r>
    <r>
      <rPr>
        <sz val="10"/>
        <color theme="4"/>
        <rFont val="微軟正黑體"/>
        <family val="2"/>
        <charset val="136"/>
      </rPr>
      <t>#EPSG 4326代表了WGS 84坐標系（World Geodetic System 1984）。
#EPSG 3826代表了台灣的TWD97 TM2（Taiwan Datum 1997 Transverse Mercator Zone 2)投影坐標系。</t>
    </r>
    <r>
      <rPr>
        <sz val="12"/>
        <color theme="1"/>
        <rFont val="微軟正黑體"/>
        <family val="2"/>
        <charset val="136"/>
      </rPr>
      <t xml:space="preserve">
</t>
    </r>
    <r>
      <rPr>
        <sz val="10"/>
        <color rgb="FFFF0000"/>
        <rFont val="微軟正黑體"/>
        <family val="2"/>
        <charset val="136"/>
      </rPr>
      <t>#必填欄位</t>
    </r>
    <phoneticPr fontId="3" type="noConversion"/>
  </si>
  <si>
    <r>
      <rPr>
        <sz val="12"/>
        <rFont val="微軟正黑體"/>
        <family val="2"/>
        <charset val="136"/>
      </rPr>
      <t xml:space="preserve">1.120.9249167(十進位制)
2.120°55'29.7"E(度分秒)
3.120°08'21"(度分秒)
4.242328(二度分帶)
</t>
    </r>
    <r>
      <rPr>
        <sz val="12"/>
        <color rgb="FFFF0000"/>
        <rFont val="微軟正黑體"/>
        <family val="2"/>
        <charset val="136"/>
      </rPr>
      <t xml:space="preserve">
</t>
    </r>
    <r>
      <rPr>
        <sz val="10"/>
        <color rgb="FFFF0000"/>
        <rFont val="微軟正黑體"/>
        <family val="2"/>
        <charset val="136"/>
      </rPr>
      <t>#必填爛位</t>
    </r>
    <r>
      <rPr>
        <sz val="12"/>
        <color rgb="FFFF0000"/>
        <rFont val="微軟正黑體"/>
        <family val="2"/>
        <charset val="136"/>
      </rPr>
      <t xml:space="preserve">
</t>
    </r>
    <phoneticPr fontId="3" type="noConversion"/>
  </si>
  <si>
    <r>
      <rPr>
        <sz val="12"/>
        <rFont val="微軟正黑體"/>
        <family val="2"/>
        <charset val="136"/>
      </rPr>
      <t xml:space="preserve">1.23.42925(十進位制)
2.23°25'45.3"N(度分秒)
3.25°10'30"(度分秒)
4.2591819(二度分帶)
</t>
    </r>
    <r>
      <rPr>
        <sz val="12"/>
        <color rgb="FFFF0000"/>
        <rFont val="微軟正黑體"/>
        <family val="2"/>
        <charset val="136"/>
      </rPr>
      <t xml:space="preserve">
</t>
    </r>
    <r>
      <rPr>
        <sz val="10"/>
        <color rgb="FFFF0000"/>
        <rFont val="微軟正黑體"/>
        <family val="2"/>
        <charset val="136"/>
      </rPr>
      <t>#必填欄位</t>
    </r>
    <phoneticPr fontId="3" type="noConversion"/>
  </si>
  <si>
    <r>
      <t xml:space="preserve">以自由文字描述該筆記錄使用之調查方法，可填入採集/觀測方法或流程的名稱、描述，或其參考文獻。
</t>
    </r>
    <r>
      <rPr>
        <sz val="10"/>
        <color rgb="FFFF0000"/>
        <rFont val="微軟正黑體"/>
        <family val="2"/>
        <charset val="136"/>
      </rPr>
      <t>#必填欄位</t>
    </r>
    <phoneticPr fontId="3" type="noConversion"/>
  </si>
  <si>
    <r>
      <t xml:space="preserve">中文或英文姓名，需填寫兩位以上調查者請以「、」區隔。
</t>
    </r>
    <r>
      <rPr>
        <sz val="10"/>
        <color rgb="FFFF0000"/>
        <rFont val="微軟正黑體"/>
        <family val="2"/>
        <charset val="136"/>
      </rPr>
      <t>#必填欄位</t>
    </r>
    <phoneticPr fontId="3" type="noConversion"/>
  </si>
  <si>
    <r>
      <t xml:space="preserve">測站名稱。若無測站名稱請填入「-」
</t>
    </r>
    <r>
      <rPr>
        <sz val="10"/>
        <color rgb="FFFF0000"/>
        <rFont val="微軟正黑體"/>
        <family val="2"/>
        <charset val="136"/>
      </rPr>
      <t>#必填欄位</t>
    </r>
    <phoneticPr fontId="3" type="noConversion"/>
  </si>
  <si>
    <r>
      <t>水筆仔：3.203×10</t>
    </r>
    <r>
      <rPr>
        <vertAlign val="superscript"/>
        <sz val="12"/>
        <color theme="1"/>
        <rFont val="微軟正黑體"/>
        <family val="2"/>
        <charset val="136"/>
      </rPr>
      <t>-2</t>
    </r>
    <r>
      <rPr>
        <sz val="12"/>
        <color theme="1"/>
        <rFont val="微軟正黑體"/>
        <family val="2"/>
        <charset val="136"/>
      </rPr>
      <t xml:space="preserve"> ×(D</t>
    </r>
    <r>
      <rPr>
        <vertAlign val="subscript"/>
        <sz val="12"/>
        <color theme="1"/>
        <rFont val="微軟正黑體"/>
        <family val="2"/>
        <charset val="136"/>
      </rPr>
      <t>0.1</t>
    </r>
    <r>
      <rPr>
        <sz val="12"/>
        <color theme="1"/>
        <rFont val="微軟正黑體"/>
        <family val="2"/>
        <charset val="136"/>
      </rPr>
      <t>× D</t>
    </r>
    <r>
      <rPr>
        <vertAlign val="subscript"/>
        <sz val="12"/>
        <color theme="1"/>
        <rFont val="微軟正黑體"/>
        <family val="2"/>
        <charset val="136"/>
      </rPr>
      <t>0.1</t>
    </r>
    <r>
      <rPr>
        <sz val="12"/>
        <color theme="1"/>
        <rFont val="微軟正黑體"/>
        <family val="2"/>
        <charset val="136"/>
      </rPr>
      <t>×高度)</t>
    </r>
    <r>
      <rPr>
        <vertAlign val="superscript"/>
        <sz val="12"/>
        <color theme="1"/>
        <rFont val="微軟正黑體"/>
        <family val="2"/>
        <charset val="136"/>
      </rPr>
      <t>1.058</t>
    </r>
    <r>
      <rPr>
        <sz val="12"/>
        <color theme="1"/>
        <rFont val="微軟正黑體"/>
        <family val="2"/>
        <charset val="136"/>
      </rPr>
      <t xml:space="preserve">
海茄苳：0.178×胸徑</t>
    </r>
    <r>
      <rPr>
        <vertAlign val="superscript"/>
        <sz val="12"/>
        <color theme="1"/>
        <rFont val="微軟正黑體"/>
        <family val="2"/>
        <charset val="136"/>
      </rPr>
      <t>2.299</t>
    </r>
    <r>
      <rPr>
        <sz val="12"/>
        <color theme="1"/>
        <rFont val="微軟正黑體"/>
        <family val="2"/>
        <charset val="136"/>
      </rPr>
      <t xml:space="preserve">
五梨跤：10</t>
    </r>
    <r>
      <rPr>
        <vertAlign val="superscript"/>
        <sz val="12"/>
        <color theme="1"/>
        <rFont val="微軟正黑體"/>
        <family val="2"/>
        <charset val="136"/>
      </rPr>
      <t>2.95×log胸徑-0.904</t>
    </r>
    <r>
      <rPr>
        <sz val="12"/>
        <color theme="1"/>
        <rFont val="微軟正黑體"/>
        <family val="2"/>
        <charset val="136"/>
      </rPr>
      <t xml:space="preserve">
</t>
    </r>
    <r>
      <rPr>
        <sz val="10"/>
        <color theme="1"/>
        <rFont val="微軟正黑體"/>
        <family val="2"/>
        <charset val="136"/>
      </rPr>
      <t>#D0.1：為樹高0.1公尺處之樹徑(公分)
#一般胸徑指的是「胸高樹徑」，而水筆仔測的樹徑位置不是胸高，而是樹高0.1公尺處之樹徑。</t>
    </r>
    <r>
      <rPr>
        <sz val="12"/>
        <color theme="1"/>
        <rFont val="微軟正黑體"/>
        <family val="2"/>
        <charset val="136"/>
      </rPr>
      <t xml:space="preserve">
</t>
    </r>
    <r>
      <rPr>
        <sz val="10"/>
        <color theme="4"/>
        <rFont val="微軟正黑體"/>
        <family val="2"/>
        <charset val="136"/>
      </rPr>
      <t>#海茄苳地上部生物量相對方程式後續會再依研究調整。</t>
    </r>
    <phoneticPr fontId="3" type="noConversion"/>
  </si>
  <si>
    <r>
      <t>水筆仔：4.83×10</t>
    </r>
    <r>
      <rPr>
        <vertAlign val="superscript"/>
        <sz val="12"/>
        <color theme="1"/>
        <rFont val="微軟正黑體"/>
        <family val="2"/>
        <charset val="136"/>
      </rPr>
      <t>-2</t>
    </r>
    <r>
      <rPr>
        <sz val="12"/>
        <color theme="1"/>
        <rFont val="微軟正黑體"/>
        <family val="2"/>
        <charset val="136"/>
      </rPr>
      <t>×(D</t>
    </r>
    <r>
      <rPr>
        <vertAlign val="subscript"/>
        <sz val="12"/>
        <color theme="1"/>
        <rFont val="微軟正黑體"/>
        <family val="2"/>
        <charset val="136"/>
      </rPr>
      <t>0.1</t>
    </r>
    <r>
      <rPr>
        <sz val="12"/>
        <color theme="1"/>
        <rFont val="微軟正黑體"/>
        <family val="2"/>
        <charset val="136"/>
      </rPr>
      <t>× D</t>
    </r>
    <r>
      <rPr>
        <vertAlign val="subscript"/>
        <sz val="12"/>
        <color theme="1"/>
        <rFont val="微軟正黑體"/>
        <family val="2"/>
        <charset val="136"/>
      </rPr>
      <t>0.1</t>
    </r>
    <r>
      <rPr>
        <sz val="12"/>
        <color theme="1"/>
        <rFont val="微軟正黑體"/>
        <family val="2"/>
        <charset val="136"/>
      </rPr>
      <t>×高度)</t>
    </r>
    <r>
      <rPr>
        <vertAlign val="superscript"/>
        <sz val="12"/>
        <color theme="1"/>
        <rFont val="微軟正黑體"/>
        <family val="2"/>
        <charset val="136"/>
      </rPr>
      <t>0.834</t>
    </r>
    <r>
      <rPr>
        <sz val="12"/>
        <color theme="1"/>
        <rFont val="微軟正黑體"/>
        <family val="2"/>
        <charset val="136"/>
      </rPr>
      <t xml:space="preserve">
海茄苳：1.28×胸徑</t>
    </r>
    <r>
      <rPr>
        <vertAlign val="superscript"/>
        <sz val="12"/>
        <color theme="1"/>
        <rFont val="微軟正黑體"/>
        <family val="2"/>
        <charset val="136"/>
      </rPr>
      <t>1.17</t>
    </r>
    <r>
      <rPr>
        <sz val="12"/>
        <color theme="1"/>
        <rFont val="微軟正黑體"/>
        <family val="2"/>
        <charset val="136"/>
      </rPr>
      <t xml:space="preserve">
五梨跤：(已併入地上部生物量計算)
</t>
    </r>
    <r>
      <rPr>
        <sz val="10"/>
        <color theme="1"/>
        <rFont val="微軟正黑體"/>
        <family val="2"/>
        <charset val="136"/>
      </rPr>
      <t>#D0.1：為樹高0.1公尺處之樹徑(公分)
#一般胸徑指的是「胸高樹徑」，而水筆仔測的樹徑位置不是胸高，而是樹高0.1公尺處之樹徑。</t>
    </r>
    <phoneticPr fontId="3" type="noConversion"/>
  </si>
  <si>
    <r>
      <rPr>
        <sz val="12"/>
        <color rgb="FFFF0000"/>
        <rFont val="微軟正黑體"/>
        <family val="2"/>
        <charset val="136"/>
      </rPr>
      <t>溫室氣體排放係數。</t>
    </r>
    <r>
      <rPr>
        <sz val="12"/>
        <color theme="1"/>
        <rFont val="微軟正黑體"/>
        <family val="2"/>
        <charset val="136"/>
      </rPr>
      <t xml:space="preserve">
公式：二氧化碳排放通量+(甲烷排放通量*0.001*27)+(氧化亞氮排放通量*0.001*298)</t>
    </r>
    <phoneticPr fontId="3" type="noConversion"/>
  </si>
  <si>
    <r>
      <t xml:space="preserve">一段時間內碳儲量的變化量。
</t>
    </r>
    <r>
      <rPr>
        <sz val="12"/>
        <rFont val="微軟正黑體"/>
        <family val="2"/>
        <charset val="136"/>
      </rPr>
      <t>該濕地土壤年度總碳匯量，以公斤C/公頃/年為表示單位。建議至少以年度資料做計算，若以同年度內不同季節之資料做計算易有誤差。</t>
    </r>
    <phoneticPr fontId="3" type="noConversion"/>
  </si>
  <si>
    <r>
      <rPr>
        <sz val="12"/>
        <color rgb="FFFF0000"/>
        <rFont val="微軟正黑體"/>
        <family val="2"/>
        <charset val="136"/>
      </rPr>
      <t>一段時間內碳儲量的變化量。</t>
    </r>
    <r>
      <rPr>
        <sz val="12"/>
        <color theme="1"/>
        <rFont val="微軟正黑體"/>
        <family val="2"/>
        <charset val="136"/>
      </rPr>
      <t xml:space="preserve">
該濕地植物年度總碳匯量，以公斤C/公頃/年為表示單位。建議至少以年度資料做計算，若以同年度內不同季節之資料做計算易有誤差。
</t>
    </r>
    <phoneticPr fontId="3" type="noConversion"/>
  </si>
  <si>
    <r>
      <rPr>
        <sz val="12"/>
        <color theme="9" tint="-0.249977111117893"/>
        <rFont val="微軟正黑體"/>
        <family val="2"/>
        <charset val="136"/>
      </rPr>
      <t xml:space="preserve">***可接受資料表示方式  </t>
    </r>
    <r>
      <rPr>
        <sz val="12"/>
        <color theme="1"/>
        <rFont val="微軟正黑體"/>
        <family val="2"/>
        <charset val="136"/>
      </rPr>
      <t xml:space="preserve">
</t>
    </r>
    <r>
      <rPr>
        <b/>
        <sz val="12"/>
        <color theme="1"/>
        <rFont val="微軟正黑體"/>
        <family val="2"/>
        <charset val="136"/>
      </rPr>
      <t>#十進位</t>
    </r>
    <r>
      <rPr>
        <sz val="12"/>
        <color theme="1"/>
        <rFont val="微軟正黑體"/>
        <family val="2"/>
        <charset val="136"/>
      </rPr>
      <t xml:space="preserve">
120.0382  23.16583
</t>
    </r>
    <r>
      <rPr>
        <b/>
        <sz val="12"/>
        <color theme="1"/>
        <rFont val="微軟正黑體"/>
        <family val="2"/>
        <charset val="136"/>
      </rPr>
      <t>#度分秒</t>
    </r>
    <r>
      <rPr>
        <sz val="12"/>
        <color theme="1"/>
        <rFont val="微軟正黑體"/>
        <family val="2"/>
        <charset val="136"/>
      </rPr>
      <t xml:space="preserve">
120°50'27.7''E 23°17'37.4''N
121°19'44.4" 23°20'38.6"
</t>
    </r>
    <r>
      <rPr>
        <b/>
        <sz val="12"/>
        <color theme="1"/>
        <rFont val="微軟正黑體"/>
        <family val="2"/>
        <charset val="136"/>
      </rPr>
      <t>#二度分帶</t>
    </r>
    <r>
      <rPr>
        <sz val="12"/>
        <color theme="1"/>
        <rFont val="微軟正黑體"/>
        <family val="2"/>
        <charset val="136"/>
      </rPr>
      <t xml:space="preserve">
248170.787  2652129.936</t>
    </r>
    <phoneticPr fontId="3" type="noConversion"/>
  </si>
  <si>
    <r>
      <rPr>
        <b/>
        <sz val="12"/>
        <color theme="9" tint="-0.249977111117893"/>
        <rFont val="微軟正黑體"/>
        <family val="2"/>
        <charset val="136"/>
      </rPr>
      <t>***轉換公式</t>
    </r>
    <r>
      <rPr>
        <sz val="12"/>
        <color theme="1"/>
        <rFont val="微軟正黑體"/>
        <family val="2"/>
        <charset val="136"/>
      </rPr>
      <t xml:space="preserve">
</t>
    </r>
    <r>
      <rPr>
        <b/>
        <sz val="12"/>
        <color theme="1"/>
        <rFont val="微軟正黑體"/>
        <family val="2"/>
        <charset val="136"/>
      </rPr>
      <t>(以第三列 I3 為例)</t>
    </r>
    <r>
      <rPr>
        <sz val="12"/>
        <color theme="1"/>
        <rFont val="微軟正黑體"/>
        <family val="2"/>
        <charset val="136"/>
      </rPr>
      <t xml:space="preserve">
</t>
    </r>
    <r>
      <rPr>
        <sz val="12"/>
        <color theme="2" tint="-0.499984740745262"/>
        <rFont val="微軟正黑體"/>
        <family val="2"/>
        <charset val="136"/>
      </rPr>
      <t>=IF(COUNTIF(F3:F3, "*DMS*") &gt; 0,   (INT(MID(G3, 1, FIND("°", G3) - 1)) + INT(MID(G3, FIND("°", G3) + 1, FIND("'", G3) - FIND("°", G3) - 1)) / 60 + VALUE(SUBSTITUTE(MID(G3, FIND("'", G3) + 1, LEN(G3) - FIND("'", G3) - 1), "'", "")) / 3600), G3)</t>
    </r>
    <phoneticPr fontId="3" type="noConversion"/>
  </si>
  <si>
    <r>
      <rPr>
        <b/>
        <sz val="12"/>
        <color theme="9" tint="-0.249977111117893"/>
        <rFont val="微軟正黑體"/>
        <family val="2"/>
        <charset val="136"/>
      </rPr>
      <t>***轉換公式</t>
    </r>
    <r>
      <rPr>
        <b/>
        <sz val="12"/>
        <color theme="1"/>
        <rFont val="微軟正黑體"/>
        <family val="2"/>
        <charset val="136"/>
      </rPr>
      <t xml:space="preserve">
(以第三列 J3 為例)
</t>
    </r>
    <r>
      <rPr>
        <sz val="12"/>
        <color theme="1"/>
        <rFont val="微軟正黑體"/>
        <family val="2"/>
        <charset val="136"/>
      </rPr>
      <t xml:space="preserve">
</t>
    </r>
    <r>
      <rPr>
        <sz val="12"/>
        <color theme="2" tint="-0.499984740745262"/>
        <rFont val="微軟正黑體"/>
        <family val="2"/>
        <charset val="136"/>
      </rPr>
      <t>=IF(COUNTIF(F3:F3, "*DMS*") &gt; 0,   (INT(MID(H3, 1, FIND("°", H3) - 1)) + INT(MID(H3, FIND("°", H3) + 1, FIND("'", H3) - FIND("°", H3) - 1)) / 60 + VALUE(SUBSTITUTE(MID(H3, FIND("'", H3) + 1, LEN(H3) - FIND("'", H3) - 1), "'", "")) / 3600), H3)</t>
    </r>
    <phoneticPr fontId="3" type="noConversion"/>
  </si>
  <si>
    <r>
      <rPr>
        <b/>
        <sz val="12"/>
        <color theme="9"/>
        <rFont val="微軟正黑體"/>
        <family val="2"/>
        <charset val="136"/>
      </rPr>
      <t>*同一採樣區資料</t>
    </r>
    <r>
      <rPr>
        <sz val="12"/>
        <color rgb="FF000000"/>
        <rFont val="微軟正黑體"/>
        <family val="2"/>
        <charset val="136"/>
      </rPr>
      <t xml:space="preserve"> =&gt; 同一濕地名稱、樣區、調查時間視為同採樣區
</t>
    </r>
    <r>
      <rPr>
        <b/>
        <sz val="12"/>
        <color theme="9"/>
        <rFont val="微軟正黑體"/>
        <family val="2"/>
        <charset val="136"/>
      </rPr>
      <t>*同一土壤採集點</t>
    </r>
    <r>
      <rPr>
        <sz val="12"/>
        <color rgb="FF000000"/>
        <rFont val="微軟正黑體"/>
        <family val="2"/>
        <charset val="136"/>
      </rPr>
      <t xml:space="preserve"> =&gt; 同一管土壤分層單次採集(例如:單次採集一管10cm土壤，其中分為0-2cm、2-5cm、5-10cm，此為同一土壤採集)</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</si>
  <si>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W3 為例)
</t>
    </r>
    <r>
      <rPr>
        <sz val="12"/>
        <color theme="1"/>
        <rFont val="微軟正黑體"/>
        <family val="2"/>
        <charset val="136"/>
      </rPr>
      <t xml:space="preserve">
</t>
    </r>
    <r>
      <rPr>
        <sz val="12"/>
        <color theme="2" tint="-0.499984740745262"/>
        <rFont val="微軟正黑體"/>
        <family val="2"/>
        <charset val="136"/>
      </rPr>
      <t>=IF(AND(NOT(ISNA(V3)), V3 &gt; 0), 1 - V3,0)</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</si>
  <si>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Y3 為例)
</t>
    </r>
    <r>
      <rPr>
        <sz val="12"/>
        <color theme="1"/>
        <rFont val="微軟正黑體"/>
        <family val="2"/>
        <charset val="136"/>
      </rPr>
      <t xml:space="preserve">
</t>
    </r>
    <r>
      <rPr>
        <sz val="12"/>
        <color theme="2" tint="-0.499984740745262"/>
        <rFont val="微軟正黑體"/>
        <family val="2"/>
        <charset val="136"/>
      </rPr>
      <t>=IFERROR(IF(AND(ISNUMBER(U3), ISNUMBER(V3), ISNUMBER(X3)),(U3*V3)/X3, NA()), NA())</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</si>
  <si>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AA3 為例)
</t>
    </r>
    <r>
      <rPr>
        <sz val="12"/>
        <color theme="2" tint="-0.499984740745262"/>
        <rFont val="微軟正黑體"/>
        <family val="2"/>
        <charset val="136"/>
      </rPr>
      <t>=Z3*10</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</si>
  <si>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AB3 為例)
</t>
    </r>
    <r>
      <rPr>
        <sz val="12"/>
        <color theme="2" tint="-0.499984740745262"/>
        <rFont val="微軟正黑體"/>
        <family val="2"/>
        <charset val="136"/>
      </rPr>
      <t>=S3*Y3*AA3</t>
    </r>
    <phoneticPr fontId="3" type="noConversion"/>
  </si>
  <si>
    <r>
      <rPr>
        <b/>
        <sz val="12"/>
        <color theme="9"/>
        <rFont val="微軟正黑體"/>
        <family val="2"/>
        <charset val="136"/>
      </rPr>
      <t>*同一採樣區資料</t>
    </r>
    <r>
      <rPr>
        <sz val="12"/>
        <color rgb="FF000000"/>
        <rFont val="微軟正黑體"/>
        <family val="2"/>
        <charset val="136"/>
      </rPr>
      <t xml:space="preserve"> =&gt; 同一濕地名稱、樣區、調查時間
</t>
    </r>
    <r>
      <rPr>
        <b/>
        <sz val="12"/>
        <color theme="9"/>
        <rFont val="微軟正黑體"/>
        <family val="2"/>
        <charset val="136"/>
      </rPr>
      <t>*同一物種採集點</t>
    </r>
    <r>
      <rPr>
        <sz val="12"/>
        <color rgb="FF000000"/>
        <rFont val="微軟正黑體"/>
        <family val="2"/>
        <charset val="136"/>
      </rPr>
      <t xml:space="preserve">=&gt;同採樣區內的同一物種(Family)
</t>
    </r>
    <r>
      <rPr>
        <b/>
        <sz val="12"/>
        <color theme="9"/>
        <rFont val="微軟正黑體"/>
        <family val="2"/>
        <charset val="136"/>
      </rPr>
      <t>*同一生物群體</t>
    </r>
    <r>
      <rPr>
        <sz val="12"/>
        <color rgb="FF000000"/>
        <rFont val="微軟正黑體"/>
        <family val="2"/>
        <charset val="136"/>
      </rPr>
      <t xml:space="preserve"> =&gt; 同一點採樣區內同一物種採集點中的同一生物群</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</si>
  <si>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AV3 為例)
</t>
    </r>
    <r>
      <rPr>
        <sz val="12"/>
        <color theme="2" tint="-0.499984740745262"/>
        <rFont val="微軟正黑體"/>
        <family val="2"/>
        <charset val="136"/>
      </rPr>
      <t>=IF(OR(ISBLANK(AR3),ISBLANK(AT3)),NA(),AR3*AT3/100)</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</si>
  <si>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AW3 為例)
</t>
    </r>
    <r>
      <rPr>
        <sz val="12"/>
        <color theme="2" tint="-0.499984740745262"/>
        <rFont val="微軟正黑體"/>
        <family val="2"/>
        <charset val="136"/>
      </rPr>
      <t xml:space="preserve">
=IF(OR(ISBLANK(AS3),ISBLANK(AU3)),NA(),AS3*AU3/100)</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</si>
  <si>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AZ3 為例)
</t>
    </r>
    <r>
      <rPr>
        <sz val="12"/>
        <color theme="2" tint="-0.499984740745262"/>
        <rFont val="微軟正黑體"/>
        <family val="2"/>
        <charset val="136"/>
      </rPr>
      <t xml:space="preserve">
=IF(OR(ISBLANK(AY3), ISBLANK(AX3)), NA(), AY3/AX3)</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</si>
  <si>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AR3 為例)
</t>
    </r>
    <r>
      <rPr>
        <sz val="12"/>
        <color theme="2" tint="-0.499984740745262"/>
        <rFont val="微軟正黑體"/>
        <family val="2"/>
        <charset val="136"/>
      </rPr>
      <t>=IF(AM3="水筆仔", 3.203*10^-2*(AQ3*AQ3*AP3)^1.058, IF(AM3="海茄苳", 0.178*AQ3^2.299, IF(AM3="五梨跤", 10^(2.95*LOG(AQ3)-0.904), NA())))</t>
    </r>
    <phoneticPr fontId="3" type="noConversion"/>
  </si>
  <si>
    <r>
      <rPr>
        <b/>
        <sz val="12"/>
        <color theme="9" tint="-0.249977111117893"/>
        <rFont val="微軟正黑體"/>
        <family val="2"/>
        <charset val="136"/>
      </rPr>
      <t>***公式</t>
    </r>
    <r>
      <rPr>
        <b/>
        <sz val="12"/>
        <color theme="1"/>
        <rFont val="微軟正黑體"/>
        <family val="2"/>
        <charset val="136"/>
      </rPr>
      <t xml:space="preserve">
(以第三列 AS3 為例)
</t>
    </r>
    <r>
      <rPr>
        <sz val="12"/>
        <color theme="2" tint="-0.499984740745262"/>
        <rFont val="微軟正黑體"/>
        <family val="2"/>
        <charset val="136"/>
      </rPr>
      <t>=IF(AM3="水筆仔",4.83*10^-2*((AQ3*AQ3)*AP3)^0.834,
IF(AM3="海茄苳",1.28*AQ3^1.17,
IF(AM3="五梨跤",NA(),NA())))</t>
    </r>
    <phoneticPr fontId="3" type="noConversion"/>
  </si>
  <si>
    <t>0~15</t>
    <phoneticPr fontId="3" type="noConversion"/>
  </si>
  <si>
    <t>0~150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</si>
</sst>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Red]\(0.00\)"/>
    <numFmt numFmtId="177" formatCode="0.00_);\(0.00\)"/>
    <numFmt numFmtId="178" formatCode="0.000"/>
    <numFmt numFmtId="179" formatCode="0.0"/>
    <numFmt numFmtId="180" formatCode="0.000_);[Red]\(0.000\)"/>
    <numFmt numFmtId="181" formatCode="0.0_);\(0.0\)"/>
    <numFmt numFmtId="182" formatCode="0.0_);[Red]\(0.0\)"/>
    <numFmt numFmtId="183" formatCode="0_);[Red]\(0\)"/>
    <numFmt numFmtId="184" formatCode="0_);\(0\)"/>
    <numFmt numFmtId="185" formatCode="dd\-mm\-yyyy\ hh:mm:ss"/>
    <numFmt numFmtId="186" formatCode="0.00000000"/>
    <numFmt numFmtId="187" formatCode="dd\-mm\-yyyy\ hh:mm:ss;@"/>
  </numFmts>
  <fonts count="59">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sz val="9"/>
      <name val="新細明體"/>
      <family val="3"/>
      <charset val="136"/>
      <scheme val="minor"/>
    </font>
    <font>
      <sz val="12"/>
      <name val="標楷體"/>
      <family val="4"/>
      <charset val="136"/>
    </font>
    <font>
      <sz val="12"/>
      <color theme="1"/>
      <name val="Times New Roman"/>
      <family val="1"/>
    </font>
    <font>
      <sz val="12"/>
      <color rgb="FFFF0000"/>
      <name val="Times New Roman"/>
      <family val="1"/>
    </font>
    <font>
      <i/>
      <sz val="12"/>
      <color theme="1"/>
      <name val="Times New Roman"/>
      <family val="1"/>
    </font>
    <font>
      <sz val="12"/>
      <name val="Times New Roman"/>
      <family val="1"/>
    </font>
    <font>
      <sz val="12"/>
      <color rgb="FF000000"/>
      <name val="Times New Roman"/>
      <family val="1"/>
    </font>
    <font>
      <sz val="12"/>
      <name val="Times New Roman"/>
      <family val="4"/>
      <charset val="136"/>
    </font>
    <font>
      <sz val="12"/>
      <name val="新細明體"/>
      <family val="2"/>
      <charset val="136"/>
      <scheme val="minor"/>
    </font>
    <font>
      <b/>
      <sz val="12"/>
      <name val="標楷體"/>
      <family val="4"/>
      <charset val="136"/>
    </font>
    <font>
      <b/>
      <vertAlign val="superscript"/>
      <sz val="12"/>
      <name val="標楷體"/>
      <family val="4"/>
      <charset val="136"/>
    </font>
    <font>
      <b/>
      <sz val="12"/>
      <name val="Calibri"/>
      <family val="4"/>
      <charset val="161"/>
    </font>
    <font>
      <b/>
      <sz val="12"/>
      <color rgb="FF000000"/>
      <name val="標楷體"/>
      <family val="4"/>
      <charset val="136"/>
    </font>
    <font>
      <b/>
      <sz val="12"/>
      <color theme="1"/>
      <name val="標楷體"/>
      <family val="4"/>
      <charset val="136"/>
    </font>
    <font>
      <sz val="12"/>
      <color rgb="FFFF0000"/>
      <name val="標楷體"/>
      <family val="4"/>
      <charset val="136"/>
    </font>
    <font>
      <sz val="12"/>
      <name val="Times New Roman"/>
      <family val="4"/>
    </font>
    <font>
      <vertAlign val="superscript"/>
      <sz val="12"/>
      <name val="標楷體"/>
      <family val="4"/>
      <charset val="136"/>
    </font>
    <font>
      <sz val="12"/>
      <color theme="1"/>
      <name val="Times New Roman"/>
      <family val="4"/>
      <charset val="136"/>
    </font>
    <font>
      <sz val="12"/>
      <color theme="0"/>
      <name val="標楷體"/>
      <family val="4"/>
      <charset val="136"/>
    </font>
    <font>
      <sz val="12"/>
      <color theme="0"/>
      <name val="Times New Roman"/>
      <family val="1"/>
    </font>
    <font>
      <vertAlign val="subscript"/>
      <sz val="12"/>
      <color theme="1"/>
      <name val="Times New Roman"/>
      <family val="1"/>
    </font>
    <font>
      <b/>
      <sz val="12"/>
      <color theme="1"/>
      <name val="Times New Roman"/>
      <family val="1"/>
    </font>
    <font>
      <b/>
      <sz val="12"/>
      <color theme="1"/>
      <name val="Times New Roman"/>
      <family val="4"/>
      <charset val="136"/>
    </font>
    <font>
      <b/>
      <sz val="12"/>
      <color theme="0"/>
      <name val="標楷體"/>
      <family val="4"/>
      <charset val="136"/>
    </font>
    <font>
      <sz val="12"/>
      <color rgb="FFFF0000"/>
      <name val="新細明體"/>
      <family val="2"/>
      <charset val="136"/>
      <scheme val="minor"/>
    </font>
    <font>
      <vertAlign val="superscript"/>
      <sz val="12"/>
      <name val="Times New Roman"/>
      <family val="1"/>
    </font>
    <font>
      <vertAlign val="subscript"/>
      <sz val="12"/>
      <name val="Times New Roman"/>
      <family val="1"/>
    </font>
    <font>
      <b/>
      <vertAlign val="subscript"/>
      <sz val="12"/>
      <color theme="1"/>
      <name val="標楷體"/>
      <family val="4"/>
      <charset val="136"/>
    </font>
    <font>
      <b/>
      <vertAlign val="subscript"/>
      <sz val="12"/>
      <color theme="1"/>
      <name val="Times New Roman"/>
      <family val="1"/>
    </font>
    <font>
      <b/>
      <vertAlign val="superscript"/>
      <sz val="12"/>
      <color theme="1"/>
      <name val="標楷體"/>
      <family val="4"/>
      <charset val="136"/>
    </font>
    <font>
      <sz val="12"/>
      <name val="Times New Roman"/>
      <family val="1"/>
      <charset val="136"/>
    </font>
    <font>
      <sz val="12"/>
      <name val="標楷體"/>
      <family val="1"/>
      <charset val="136"/>
    </font>
    <font>
      <b/>
      <sz val="12"/>
      <name val="Times New Roman"/>
      <family val="4"/>
      <charset val="136"/>
    </font>
    <font>
      <b/>
      <sz val="12"/>
      <name val="Times New Roman"/>
      <family val="1"/>
    </font>
    <font>
      <b/>
      <vertAlign val="superscript"/>
      <sz val="12"/>
      <name val="Times New Roman"/>
      <family val="1"/>
    </font>
    <font>
      <b/>
      <sz val="12"/>
      <name val="Times New Roman"/>
      <family val="1"/>
      <charset val="136"/>
    </font>
    <font>
      <b/>
      <sz val="12"/>
      <name val="標楷體"/>
      <family val="1"/>
      <charset val="136"/>
    </font>
    <font>
      <sz val="12"/>
      <color theme="1"/>
      <name val="Times New Roman"/>
      <family val="4"/>
    </font>
    <font>
      <sz val="12"/>
      <color theme="1"/>
      <name val="Microsoft JhengHei"/>
      <family val="4"/>
    </font>
    <font>
      <vertAlign val="superscript"/>
      <sz val="12"/>
      <color theme="1"/>
      <name val="Times New Roman"/>
      <family val="1"/>
    </font>
    <font>
      <sz val="10"/>
      <color theme="1"/>
      <name val="微軟正黑體"/>
      <family val="2"/>
      <charset val="136"/>
    </font>
    <font>
      <sz val="12"/>
      <color theme="1"/>
      <name val="微軟正黑體"/>
      <family val="2"/>
      <charset val="136"/>
    </font>
    <font>
      <sz val="10"/>
      <color rgb="FFFF0000"/>
      <name val="微軟正黑體"/>
      <family val="2"/>
      <charset val="136"/>
    </font>
    <font>
      <sz val="10"/>
      <color theme="4"/>
      <name val="微軟正黑體"/>
      <family val="2"/>
      <charset val="136"/>
    </font>
    <font>
      <sz val="12"/>
      <color rgb="FFFF0000"/>
      <name val="微軟正黑體"/>
      <family val="2"/>
      <charset val="136"/>
    </font>
    <font>
      <sz val="12"/>
      <name val="微軟正黑體"/>
      <family val="2"/>
      <charset val="136"/>
    </font>
    <font>
      <sz val="12"/>
      <color rgb="FF000000"/>
      <name val="微軟正黑體"/>
      <family val="2"/>
      <charset val="136"/>
    </font>
    <font>
      <vertAlign val="superscript"/>
      <sz val="12"/>
      <color theme="1"/>
      <name val="微軟正黑體"/>
      <family val="2"/>
      <charset val="136"/>
    </font>
    <font>
      <vertAlign val="subscript"/>
      <sz val="12"/>
      <color theme="1"/>
      <name val="微軟正黑體"/>
      <family val="2"/>
      <charset val="136"/>
    </font>
    <font>
      <sz val="12"/>
      <color theme="9" tint="-0.249977111117893"/>
      <name val="微軟正黑體"/>
      <family val="2"/>
      <charset val="136"/>
    </font>
    <font>
      <b/>
      <sz val="12"/>
      <color theme="1"/>
      <name val="微軟正黑體"/>
      <family val="2"/>
      <charset val="136"/>
    </font>
    <font>
      <b/>
      <sz val="12"/>
      <color theme="9" tint="-0.249977111117893"/>
      <name val="微軟正黑體"/>
      <family val="2"/>
      <charset val="136"/>
    </font>
    <font>
      <sz val="12"/>
      <color theme="2" tint="-0.499984740745262"/>
      <name val="微軟正黑體"/>
      <family val="2"/>
      <charset val="136"/>
    </font>
    <font>
      <b/>
      <sz val="12"/>
      <color theme="9"/>
      <name val="微軟正黑體"/>
      <family val="2"/>
      <charset val="136"/>
    </font>
    <font>
      <sz val="10"/>
      <color rgb="FF000000"/>
      <name val="Times New Roman"/>
      <family val="1"/>
    </font>
  </fonts>
  <fills count="1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ACB9CA"/>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bgColor indexed="64"/>
      </patternFill>
    </fill>
    <fill>
      <patternFill patternType="solid">
        <fgColor rgb="FFFF7C8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58" fillId="0" borderId="0"/>
  </cellStyleXfs>
  <cellXfs count="227">
    <xf numFmtId="0" fontId="0" fillId="0" borderId="0" xfId="0">
      <alignment vertical="center"/>
    </xf>
    <xf numFmtId="0" fontId="2" fillId="0" borderId="3"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0" fontId="6" fillId="0" borderId="0" xfId="0" applyFont="1" applyAlignment="1">
      <alignment horizontal="center"/>
    </xf>
    <xf numFmtId="49" fontId="6" fillId="0" borderId="0" xfId="0" applyNumberFormat="1" applyFont="1" applyAlignment="1">
      <alignment horizontal="center"/>
    </xf>
    <xf numFmtId="180" fontId="6" fillId="0" borderId="0" xfId="0" applyNumberFormat="1" applyFont="1" applyAlignment="1">
      <alignment horizontal="center" vertical="center"/>
    </xf>
    <xf numFmtId="179" fontId="6" fillId="0" borderId="0" xfId="0" applyNumberFormat="1" applyFont="1" applyAlignment="1">
      <alignment horizontal="center"/>
    </xf>
    <xf numFmtId="177" fontId="6" fillId="0" borderId="0" xfId="0" applyNumberFormat="1" applyFont="1" applyAlignment="1">
      <alignment horizontal="center"/>
    </xf>
    <xf numFmtId="2" fontId="6" fillId="0" borderId="0" xfId="0" applyNumberFormat="1" applyFont="1" applyAlignment="1">
      <alignment horizontal="center" vertical="center"/>
    </xf>
    <xf numFmtId="177" fontId="8" fillId="0" borderId="0" xfId="0" applyNumberFormat="1" applyFont="1" applyAlignment="1">
      <alignment horizontal="center"/>
    </xf>
    <xf numFmtId="2" fontId="6" fillId="0" borderId="0" xfId="0" applyNumberFormat="1"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177" fontId="6" fillId="0" borderId="0" xfId="0" applyNumberFormat="1" applyFont="1" applyAlignment="1">
      <alignment horizontal="center" vertical="center"/>
    </xf>
    <xf numFmtId="176" fontId="6" fillId="0" borderId="0" xfId="0" applyNumberFormat="1" applyFont="1" applyAlignment="1">
      <alignment horizontal="center"/>
    </xf>
    <xf numFmtId="0" fontId="2" fillId="0" borderId="3" xfId="0" applyFont="1" applyBorder="1" applyAlignment="1">
      <alignment horizontal="center" vertical="center"/>
    </xf>
    <xf numFmtId="0" fontId="6" fillId="0" borderId="3" xfId="0" applyFont="1" applyBorder="1" applyAlignment="1">
      <alignment horizontal="center" vertical="center"/>
    </xf>
    <xf numFmtId="179" fontId="6" fillId="0" borderId="0" xfId="0" applyNumberFormat="1" applyFont="1" applyAlignment="1">
      <alignment horizontal="center" vertical="center"/>
    </xf>
    <xf numFmtId="2" fontId="6" fillId="0" borderId="3" xfId="0" applyNumberFormat="1" applyFont="1" applyBorder="1" applyAlignment="1">
      <alignment horizontal="center"/>
    </xf>
    <xf numFmtId="2" fontId="6" fillId="0" borderId="3" xfId="0" applyNumberFormat="1" applyFont="1" applyBorder="1" applyAlignment="1">
      <alignment horizontal="center" vertical="center"/>
    </xf>
    <xf numFmtId="49" fontId="6" fillId="0" borderId="3" xfId="0" applyNumberFormat="1" applyFont="1" applyBorder="1" applyAlignment="1">
      <alignment horizontal="center"/>
    </xf>
    <xf numFmtId="178" fontId="6" fillId="0" borderId="3" xfId="1" applyNumberFormat="1" applyFont="1" applyBorder="1" applyAlignment="1">
      <alignment horizontal="center"/>
    </xf>
    <xf numFmtId="180" fontId="6" fillId="0" borderId="3" xfId="0" applyNumberFormat="1" applyFont="1" applyBorder="1" applyAlignment="1">
      <alignment horizontal="center" vertical="center"/>
    </xf>
    <xf numFmtId="179" fontId="6" fillId="0" borderId="3" xfId="0" applyNumberFormat="1" applyFont="1" applyBorder="1" applyAlignment="1">
      <alignment horizontal="center"/>
    </xf>
    <xf numFmtId="177" fontId="6" fillId="0" borderId="3" xfId="0" applyNumberFormat="1" applyFont="1" applyBorder="1" applyAlignment="1">
      <alignment horizontal="center"/>
    </xf>
    <xf numFmtId="177" fontId="8" fillId="0" borderId="3" xfId="0" applyNumberFormat="1" applyFont="1" applyBorder="1" applyAlignment="1">
      <alignment horizontal="center"/>
    </xf>
    <xf numFmtId="177" fontId="6" fillId="0" borderId="3" xfId="0" applyNumberFormat="1" applyFont="1" applyBorder="1" applyAlignment="1">
      <alignment horizontal="center" vertical="center"/>
    </xf>
    <xf numFmtId="176" fontId="6" fillId="0" borderId="3" xfId="0" applyNumberFormat="1" applyFont="1" applyBorder="1" applyAlignment="1">
      <alignment horizontal="center"/>
    </xf>
    <xf numFmtId="181" fontId="6" fillId="0" borderId="3" xfId="0" applyNumberFormat="1" applyFont="1" applyBorder="1" applyAlignment="1">
      <alignment horizontal="center"/>
    </xf>
    <xf numFmtId="0" fontId="6" fillId="0" borderId="0" xfId="0" applyFont="1">
      <alignment vertical="center"/>
    </xf>
    <xf numFmtId="0" fontId="7" fillId="0" borderId="3" xfId="0" applyFont="1" applyBorder="1" applyAlignment="1">
      <alignment horizontal="center" vertical="center"/>
    </xf>
    <xf numFmtId="180" fontId="7" fillId="0" borderId="0" xfId="0" applyNumberFormat="1" applyFont="1" applyAlignment="1">
      <alignment horizontal="center" vertical="center"/>
    </xf>
    <xf numFmtId="179" fontId="7" fillId="0" borderId="0" xfId="0" applyNumberFormat="1" applyFont="1" applyAlignment="1">
      <alignment horizontal="center"/>
    </xf>
    <xf numFmtId="177" fontId="7" fillId="0" borderId="0" xfId="0" applyNumberFormat="1" applyFont="1" applyAlignment="1">
      <alignment horizontal="center"/>
    </xf>
    <xf numFmtId="2" fontId="7" fillId="0" borderId="0" xfId="0" applyNumberFormat="1" applyFont="1" applyAlignment="1">
      <alignment horizontal="center" vertical="center"/>
    </xf>
    <xf numFmtId="0" fontId="7" fillId="0" borderId="0" xfId="0" applyFont="1" applyAlignment="1">
      <alignment horizontal="center" vertical="center"/>
    </xf>
    <xf numFmtId="180"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177" fontId="11" fillId="2" borderId="1" xfId="0" applyNumberFormat="1" applyFont="1" applyFill="1" applyBorder="1" applyAlignment="1">
      <alignment horizontal="center" vertical="center"/>
    </xf>
    <xf numFmtId="177" fontId="9" fillId="2"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9" fillId="3" borderId="1" xfId="0" applyFont="1" applyFill="1" applyBorder="1" applyAlignment="1">
      <alignment horizontal="center" vertical="center"/>
    </xf>
    <xf numFmtId="179" fontId="9" fillId="3" borderId="1" xfId="0" applyNumberFormat="1" applyFont="1" applyFill="1" applyBorder="1" applyAlignment="1">
      <alignment horizontal="center" vertical="center"/>
    </xf>
    <xf numFmtId="177" fontId="9"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177"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locked="0"/>
    </xf>
    <xf numFmtId="0" fontId="13" fillId="6" borderId="1" xfId="0" applyFont="1" applyFill="1" applyBorder="1" applyAlignment="1" applyProtection="1">
      <alignment horizontal="center" vertical="center"/>
      <protection locked="0"/>
    </xf>
    <xf numFmtId="176" fontId="13" fillId="7" borderId="1" xfId="0" applyNumberFormat="1" applyFont="1" applyFill="1" applyBorder="1" applyAlignment="1">
      <alignment horizontal="center" vertical="center"/>
    </xf>
    <xf numFmtId="0" fontId="13" fillId="7" borderId="1" xfId="0" applyFont="1" applyFill="1" applyBorder="1" applyAlignment="1">
      <alignment horizontal="center" vertical="center"/>
    </xf>
    <xf numFmtId="177" fontId="13" fillId="7" borderId="1" xfId="0" applyNumberFormat="1" applyFont="1" applyFill="1" applyBorder="1" applyAlignment="1">
      <alignment horizontal="center" vertical="center"/>
    </xf>
    <xf numFmtId="177" fontId="13" fillId="8" borderId="1" xfId="0" applyNumberFormat="1" applyFont="1" applyFill="1" applyBorder="1" applyAlignment="1">
      <alignment horizontal="center" vertical="center"/>
    </xf>
    <xf numFmtId="0" fontId="13" fillId="8" borderId="1" xfId="0" applyFont="1" applyFill="1" applyBorder="1" applyAlignment="1" applyProtection="1">
      <alignment horizontal="center" vertical="center"/>
      <protection locked="0"/>
    </xf>
    <xf numFmtId="0" fontId="13" fillId="9" borderId="1" xfId="0" applyFont="1" applyFill="1" applyBorder="1" applyAlignment="1">
      <alignment horizontal="center" vertical="center"/>
    </xf>
    <xf numFmtId="177" fontId="13" fillId="4" borderId="1" xfId="0" applyNumberFormat="1"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2" fillId="10" borderId="1" xfId="0" applyFont="1" applyFill="1" applyBorder="1" applyAlignment="1">
      <alignment horizontal="center" vertical="center"/>
    </xf>
    <xf numFmtId="0" fontId="2" fillId="10" borderId="1" xfId="0" applyFont="1" applyFill="1" applyBorder="1">
      <alignment vertical="center"/>
    </xf>
    <xf numFmtId="0" fontId="2" fillId="10" borderId="1" xfId="0" applyFont="1" applyFill="1" applyBorder="1" applyAlignment="1">
      <alignment horizontal="left" vertical="center"/>
    </xf>
    <xf numFmtId="0" fontId="11" fillId="3" borderId="1" xfId="0" applyFont="1" applyFill="1" applyBorder="1" applyAlignment="1">
      <alignment horizontal="center" vertical="center"/>
    </xf>
    <xf numFmtId="177" fontId="5" fillId="11" borderId="1" xfId="0" applyNumberFormat="1" applyFont="1" applyFill="1" applyBorder="1" applyAlignment="1">
      <alignment horizontal="center" vertical="center"/>
    </xf>
    <xf numFmtId="176" fontId="11" fillId="4" borderId="1" xfId="0" applyNumberFormat="1" applyFont="1" applyFill="1" applyBorder="1" applyAlignment="1">
      <alignment horizontal="center" vertical="center"/>
    </xf>
    <xf numFmtId="179" fontId="7" fillId="0" borderId="0" xfId="0" applyNumberFormat="1" applyFont="1" applyAlignment="1">
      <alignment horizontal="center" vertical="center"/>
    </xf>
    <xf numFmtId="0" fontId="9" fillId="3" borderId="4" xfId="0" applyFont="1" applyFill="1" applyBorder="1" applyAlignment="1">
      <alignment horizontal="center" vertical="center"/>
    </xf>
    <xf numFmtId="178" fontId="6" fillId="0" borderId="0" xfId="1" applyNumberFormat="1" applyFont="1" applyBorder="1" applyAlignment="1">
      <alignment horizontal="center"/>
    </xf>
    <xf numFmtId="177" fontId="11" fillId="3" borderId="1" xfId="0" applyNumberFormat="1" applyFont="1" applyFill="1" applyBorder="1" applyAlignment="1">
      <alignment horizontal="center" vertical="center"/>
    </xf>
    <xf numFmtId="177" fontId="11" fillId="4" borderId="1" xfId="0" applyNumberFormat="1" applyFont="1" applyFill="1" applyBorder="1" applyAlignment="1">
      <alignment horizontal="center" vertical="center"/>
    </xf>
    <xf numFmtId="177" fontId="11" fillId="4"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xf>
    <xf numFmtId="0" fontId="9" fillId="11" borderId="1" xfId="0" applyFont="1" applyFill="1" applyBorder="1" applyAlignment="1">
      <alignment horizontal="center" vertical="center"/>
    </xf>
    <xf numFmtId="0" fontId="10" fillId="0" borderId="4" xfId="0" applyFont="1" applyBorder="1" applyAlignment="1">
      <alignment horizontal="center" vertical="center"/>
    </xf>
    <xf numFmtId="177" fontId="17" fillId="4" borderId="1" xfId="0" applyNumberFormat="1" applyFont="1" applyFill="1" applyBorder="1" applyAlignment="1" applyProtection="1">
      <alignment horizontal="center" vertical="center"/>
      <protection locked="0"/>
    </xf>
    <xf numFmtId="0" fontId="2" fillId="10" borderId="1" xfId="0" quotePrefix="1" applyFont="1" applyFill="1" applyBorder="1" applyAlignment="1">
      <alignment horizontal="left" vertical="center"/>
    </xf>
    <xf numFmtId="186" fontId="18" fillId="0" borderId="0" xfId="0" applyNumberFormat="1" applyFont="1" applyAlignment="1">
      <alignment horizontal="center" vertical="center"/>
    </xf>
    <xf numFmtId="185" fontId="23" fillId="12" borderId="1" xfId="0" applyNumberFormat="1" applyFont="1" applyFill="1" applyBorder="1" applyAlignment="1">
      <alignment horizontal="center" vertical="center"/>
    </xf>
    <xf numFmtId="186" fontId="23" fillId="12" borderId="1" xfId="0" applyNumberFormat="1" applyFont="1" applyFill="1" applyBorder="1" applyAlignment="1">
      <alignment horizontal="center" vertical="center"/>
    </xf>
    <xf numFmtId="2" fontId="23" fillId="12" borderId="1" xfId="0" applyNumberFormat="1" applyFont="1" applyFill="1" applyBorder="1" applyAlignment="1">
      <alignment horizontal="center" vertical="center"/>
    </xf>
    <xf numFmtId="0" fontId="18" fillId="0" borderId="0" xfId="0" applyFont="1" applyAlignment="1">
      <alignment horizontal="center" vertical="center"/>
    </xf>
    <xf numFmtId="0" fontId="23" fillId="12"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7" borderId="1" xfId="0" applyFont="1" applyFill="1" applyBorder="1" applyAlignment="1">
      <alignment horizontal="center" vertical="center"/>
    </xf>
    <xf numFmtId="177" fontId="26" fillId="7" borderId="1" xfId="0" applyNumberFormat="1" applyFont="1" applyFill="1" applyBorder="1" applyAlignment="1">
      <alignment horizontal="center" vertical="center"/>
    </xf>
    <xf numFmtId="177" fontId="6" fillId="7"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176" fontId="17" fillId="4" borderId="1" xfId="0" applyNumberFormat="1" applyFont="1" applyFill="1" applyBorder="1" applyAlignment="1" applyProtection="1">
      <alignment horizontal="center" vertical="center"/>
      <protection locked="0"/>
    </xf>
    <xf numFmtId="176" fontId="6" fillId="4" borderId="1" xfId="0" applyNumberFormat="1" applyFont="1" applyFill="1" applyBorder="1" applyAlignment="1">
      <alignment horizontal="center" vertical="center"/>
    </xf>
    <xf numFmtId="0" fontId="26" fillId="5" borderId="1" xfId="0" applyFont="1" applyFill="1" applyBorder="1" applyAlignment="1">
      <alignment horizontal="center" vertical="center"/>
    </xf>
    <xf numFmtId="185" fontId="27" fillId="12" borderId="1" xfId="0" applyNumberFormat="1" applyFont="1" applyFill="1" applyBorder="1" applyAlignment="1">
      <alignment horizontal="center" vertical="center"/>
    </xf>
    <xf numFmtId="186" fontId="27" fillId="12" borderId="1" xfId="0" applyNumberFormat="1" applyFont="1" applyFill="1" applyBorder="1" applyAlignment="1">
      <alignment horizontal="center" vertical="center"/>
    </xf>
    <xf numFmtId="2" fontId="27" fillId="12" borderId="1" xfId="0" applyNumberFormat="1" applyFont="1" applyFill="1" applyBorder="1" applyAlignment="1">
      <alignment horizontal="center" vertical="center"/>
    </xf>
    <xf numFmtId="177" fontId="26" fillId="4" borderId="1" xfId="0" applyNumberFormat="1" applyFont="1" applyFill="1" applyBorder="1" applyAlignment="1">
      <alignment horizontal="center" vertical="center" wrapText="1"/>
    </xf>
    <xf numFmtId="0" fontId="18" fillId="0" borderId="0" xfId="0" applyFont="1" applyAlignment="1">
      <alignment vertical="center" wrapText="1"/>
    </xf>
    <xf numFmtId="0" fontId="6" fillId="5"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protection locked="0"/>
    </xf>
    <xf numFmtId="0" fontId="6" fillId="7" borderId="1" xfId="0" applyFont="1" applyFill="1" applyBorder="1" applyAlignment="1" applyProtection="1">
      <alignment horizontal="center" vertical="center"/>
      <protection hidden="1"/>
    </xf>
    <xf numFmtId="0" fontId="6" fillId="7" borderId="1" xfId="0" applyFont="1" applyFill="1" applyBorder="1" applyAlignment="1">
      <alignment horizontal="center" vertical="center"/>
    </xf>
    <xf numFmtId="0" fontId="9" fillId="6" borderId="1" xfId="0" applyFont="1" applyFill="1" applyBorder="1" applyAlignment="1" applyProtection="1">
      <alignment horizontal="center" vertical="center"/>
      <protection locked="0"/>
    </xf>
    <xf numFmtId="0" fontId="6" fillId="6" borderId="1" xfId="0" applyFont="1" applyFill="1" applyBorder="1" applyAlignment="1" applyProtection="1">
      <alignment horizontal="center" vertical="center"/>
      <protection locked="0"/>
    </xf>
    <xf numFmtId="176" fontId="6" fillId="7"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6"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pplyProtection="1">
      <alignment horizontal="center" vertical="center"/>
      <protection locked="0"/>
    </xf>
    <xf numFmtId="0" fontId="6" fillId="9" borderId="1" xfId="0" applyFont="1" applyFill="1" applyBorder="1" applyAlignment="1">
      <alignment horizontal="center" vertical="center"/>
    </xf>
    <xf numFmtId="0" fontId="10" fillId="9"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8" borderId="1" xfId="0"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185" fontId="22" fillId="12" borderId="1" xfId="0" applyNumberFormat="1" applyFont="1" applyFill="1" applyBorder="1" applyAlignment="1">
      <alignment horizontal="center" vertical="center"/>
    </xf>
    <xf numFmtId="186" fontId="22" fillId="12" borderId="1" xfId="0" applyNumberFormat="1" applyFont="1" applyFill="1" applyBorder="1" applyAlignment="1">
      <alignment horizontal="center" vertical="center"/>
    </xf>
    <xf numFmtId="2" fontId="22" fillId="12" borderId="1" xfId="0" applyNumberFormat="1" applyFont="1" applyFill="1" applyBorder="1" applyAlignment="1">
      <alignment horizontal="center" vertical="center"/>
    </xf>
    <xf numFmtId="0" fontId="6" fillId="0" borderId="0" xfId="0" applyFont="1" applyAlignment="1">
      <alignment horizontal="left" vertical="center"/>
    </xf>
    <xf numFmtId="186" fontId="6" fillId="0" borderId="0" xfId="0" applyNumberFormat="1" applyFont="1" applyAlignment="1">
      <alignment horizontal="left" vertical="center"/>
    </xf>
    <xf numFmtId="2" fontId="6" fillId="0" borderId="0" xfId="0" applyNumberFormat="1" applyFont="1" applyAlignment="1">
      <alignment horizontal="left" vertical="center"/>
    </xf>
    <xf numFmtId="2" fontId="6" fillId="0" borderId="0" xfId="0" applyNumberFormat="1" applyFont="1" applyAlignment="1">
      <alignment horizontal="center" vertical="center" wrapText="1"/>
    </xf>
    <xf numFmtId="0" fontId="9" fillId="0" borderId="0" xfId="0" applyFont="1" applyAlignment="1">
      <alignment horizontal="center" vertical="center"/>
    </xf>
    <xf numFmtId="2" fontId="2" fillId="0" borderId="0" xfId="0" applyNumberFormat="1" applyFont="1" applyAlignment="1">
      <alignment horizontal="center" vertical="center" wrapText="1"/>
    </xf>
    <xf numFmtId="0" fontId="2" fillId="10" borderId="1" xfId="0" applyFont="1" applyFill="1" applyBorder="1" applyAlignment="1"/>
    <xf numFmtId="0" fontId="5" fillId="0" borderId="1" xfId="0" applyFont="1" applyBorder="1" applyAlignment="1">
      <alignment horizontal="center" vertical="center" wrapText="1"/>
    </xf>
    <xf numFmtId="0" fontId="9" fillId="0" borderId="2" xfId="0" applyFont="1" applyBorder="1" applyAlignment="1">
      <alignment horizontal="center" vertical="center"/>
    </xf>
    <xf numFmtId="0" fontId="11" fillId="0" borderId="1" xfId="0" applyFont="1" applyBorder="1" applyAlignment="1">
      <alignment horizontal="center" vertical="center" wrapText="1"/>
    </xf>
    <xf numFmtId="177" fontId="5" fillId="4"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177" fontId="6" fillId="11" borderId="4" xfId="0" applyNumberFormat="1" applyFont="1" applyFill="1" applyBorder="1" applyAlignment="1">
      <alignment horizontal="center" vertical="center"/>
    </xf>
    <xf numFmtId="177" fontId="2" fillId="0" borderId="0" xfId="0" applyNumberFormat="1" applyFont="1" applyAlignment="1">
      <alignment horizontal="center"/>
    </xf>
    <xf numFmtId="181" fontId="6" fillId="0" borderId="0" xfId="0" applyNumberFormat="1" applyFont="1" applyAlignment="1">
      <alignment horizontal="center"/>
    </xf>
    <xf numFmtId="178" fontId="6" fillId="0" borderId="0" xfId="0" applyNumberFormat="1" applyFont="1" applyAlignment="1">
      <alignment horizontal="center"/>
    </xf>
    <xf numFmtId="1" fontId="6" fillId="0" borderId="0" xfId="0" applyNumberFormat="1" applyFont="1" applyAlignment="1">
      <alignment horizontal="center"/>
    </xf>
    <xf numFmtId="0" fontId="8" fillId="0" borderId="0" xfId="0" applyFont="1" applyAlignment="1">
      <alignment horizontal="center" vertical="center"/>
    </xf>
    <xf numFmtId="2" fontId="9" fillId="0" borderId="0" xfId="0" applyNumberFormat="1" applyFont="1" applyAlignment="1">
      <alignment horizontal="center"/>
    </xf>
    <xf numFmtId="1" fontId="7" fillId="0" borderId="0" xfId="0" applyNumberFormat="1" applyFont="1" applyAlignment="1">
      <alignment horizontal="center"/>
    </xf>
    <xf numFmtId="1" fontId="7" fillId="0" borderId="0" xfId="0" applyNumberFormat="1" applyFont="1" applyAlignment="1">
      <alignment horizontal="center" vertical="center"/>
    </xf>
    <xf numFmtId="0" fontId="12" fillId="0" borderId="0" xfId="0" applyFont="1">
      <alignment vertical="center"/>
    </xf>
    <xf numFmtId="0" fontId="7" fillId="0" borderId="0" xfId="0" applyFont="1" applyAlignment="1">
      <alignment horizontal="center"/>
    </xf>
    <xf numFmtId="178" fontId="7" fillId="0" borderId="0" xfId="0" applyNumberFormat="1" applyFont="1" applyAlignment="1">
      <alignment horizontal="center"/>
    </xf>
    <xf numFmtId="178" fontId="9" fillId="0" borderId="0" xfId="0" applyNumberFormat="1" applyFont="1" applyAlignment="1">
      <alignment horizontal="center"/>
    </xf>
    <xf numFmtId="1" fontId="9" fillId="0" borderId="0" xfId="0" applyNumberFormat="1" applyFont="1" applyAlignment="1">
      <alignment horizontal="center" vertical="center"/>
    </xf>
    <xf numFmtId="2" fontId="9" fillId="0" borderId="0" xfId="0" applyNumberFormat="1" applyFont="1" applyAlignment="1">
      <alignment horizontal="center" vertical="center"/>
    </xf>
    <xf numFmtId="184" fontId="7" fillId="0" borderId="0" xfId="0" applyNumberFormat="1" applyFont="1" applyAlignment="1">
      <alignment horizontal="center" vertical="center"/>
    </xf>
    <xf numFmtId="2" fontId="6" fillId="13" borderId="0" xfId="0" applyNumberFormat="1" applyFont="1" applyFill="1" applyAlignment="1">
      <alignment horizontal="center"/>
    </xf>
    <xf numFmtId="2" fontId="7" fillId="13" borderId="0" xfId="0" applyNumberFormat="1" applyFont="1" applyFill="1" applyAlignment="1">
      <alignment horizontal="center"/>
    </xf>
    <xf numFmtId="181" fontId="7" fillId="0" borderId="0" xfId="0" applyNumberFormat="1" applyFont="1" applyAlignment="1">
      <alignment horizontal="center"/>
    </xf>
    <xf numFmtId="0" fontId="28" fillId="0" borderId="0" xfId="0" applyFont="1">
      <alignment vertical="center"/>
    </xf>
    <xf numFmtId="180" fontId="9" fillId="0" borderId="0" xfId="0" applyNumberFormat="1" applyFont="1" applyAlignment="1">
      <alignment horizontal="center" vertical="center"/>
    </xf>
    <xf numFmtId="182" fontId="9" fillId="0" borderId="0" xfId="0" applyNumberFormat="1" applyFont="1" applyAlignment="1">
      <alignment horizontal="center" vertical="center"/>
    </xf>
    <xf numFmtId="183" fontId="7" fillId="0" borderId="0" xfId="0" applyNumberFormat="1" applyFont="1" applyAlignment="1">
      <alignment horizontal="center" vertical="center"/>
    </xf>
    <xf numFmtId="183" fontId="7" fillId="0" borderId="0" xfId="0" applyNumberFormat="1" applyFont="1" applyAlignment="1">
      <alignment horizontal="center"/>
    </xf>
    <xf numFmtId="0" fontId="17" fillId="5" borderId="1" xfId="0" applyFont="1" applyFill="1" applyBorder="1" applyAlignment="1">
      <alignment horizontal="center" vertical="center"/>
    </xf>
    <xf numFmtId="0" fontId="6" fillId="5" borderId="1" xfId="0" applyFont="1" applyFill="1" applyBorder="1" applyAlignment="1">
      <alignment horizontal="center" vertical="center"/>
    </xf>
    <xf numFmtId="177" fontId="17" fillId="11" borderId="1" xfId="0" applyNumberFormat="1" applyFont="1" applyFill="1" applyBorder="1" applyAlignment="1">
      <alignment horizontal="center" vertical="center"/>
    </xf>
    <xf numFmtId="0" fontId="6" fillId="11" borderId="1" xfId="0" applyFont="1" applyFill="1" applyBorder="1" applyAlignment="1">
      <alignment horizontal="center" vertical="center"/>
    </xf>
    <xf numFmtId="0" fontId="2" fillId="0" borderId="1" xfId="0" applyFont="1" applyBorder="1" applyAlignment="1">
      <alignment horizontal="left" vertical="top" wrapText="1"/>
    </xf>
    <xf numFmtId="0" fontId="9" fillId="5" borderId="4" xfId="0" applyFont="1" applyFill="1" applyBorder="1" applyAlignment="1">
      <alignment horizontal="center" vertical="center"/>
    </xf>
    <xf numFmtId="0" fontId="13" fillId="0" borderId="1" xfId="0" applyFont="1" applyBorder="1" applyAlignment="1" applyProtection="1">
      <alignment horizontal="center" vertical="center" wrapText="1"/>
      <protection locked="0"/>
    </xf>
    <xf numFmtId="177" fontId="11" fillId="11" borderId="1" xfId="0" applyNumberFormat="1" applyFont="1" applyFill="1" applyBorder="1" applyAlignment="1">
      <alignment horizontal="center" vertical="center"/>
    </xf>
    <xf numFmtId="177" fontId="34" fillId="11" borderId="1" xfId="0" applyNumberFormat="1" applyFont="1" applyFill="1" applyBorder="1" applyAlignment="1">
      <alignment horizontal="center" vertical="center"/>
    </xf>
    <xf numFmtId="177" fontId="9" fillId="11" borderId="4" xfId="0" applyNumberFormat="1" applyFont="1" applyFill="1" applyBorder="1" applyAlignment="1">
      <alignment horizontal="center" vertical="center"/>
    </xf>
    <xf numFmtId="177" fontId="36" fillId="11" borderId="1" xfId="0" applyNumberFormat="1" applyFont="1" applyFill="1" applyBorder="1" applyAlignment="1">
      <alignment horizontal="center" vertical="center"/>
    </xf>
    <xf numFmtId="177" fontId="39" fillId="11" borderId="1" xfId="0" applyNumberFormat="1" applyFont="1" applyFill="1" applyBorder="1" applyAlignment="1">
      <alignment horizontal="center" vertical="center"/>
    </xf>
    <xf numFmtId="0" fontId="42" fillId="0" borderId="3" xfId="0" applyFont="1" applyBorder="1" applyAlignment="1">
      <alignment horizontal="center"/>
    </xf>
    <xf numFmtId="0" fontId="41" fillId="0" borderId="0" xfId="0" applyFont="1" applyAlignment="1">
      <alignment horizontal="center" vertical="center"/>
    </xf>
    <xf numFmtId="177" fontId="6" fillId="11" borderId="1" xfId="0" applyNumberFormat="1" applyFont="1" applyFill="1" applyBorder="1" applyAlignment="1">
      <alignment horizontal="center" vertical="center"/>
    </xf>
    <xf numFmtId="0" fontId="2" fillId="10" borderId="1" xfId="0" quotePrefix="1" applyFont="1" applyFill="1" applyBorder="1">
      <alignment vertical="center"/>
    </xf>
    <xf numFmtId="177" fontId="21" fillId="14" borderId="1" xfId="0" applyNumberFormat="1" applyFont="1" applyFill="1" applyBorder="1" applyAlignment="1">
      <alignment horizontal="center" vertical="center"/>
    </xf>
    <xf numFmtId="177" fontId="6" fillId="14" borderId="1" xfId="0" applyNumberFormat="1" applyFont="1" applyFill="1" applyBorder="1" applyAlignment="1">
      <alignment horizontal="center" vertical="center"/>
    </xf>
    <xf numFmtId="181" fontId="6" fillId="0" borderId="0" xfId="0" applyNumberFormat="1" applyFont="1" applyAlignment="1">
      <alignment horizontal="center" vertical="center"/>
    </xf>
    <xf numFmtId="177" fontId="2" fillId="0" borderId="3" xfId="0" applyNumberFormat="1" applyFont="1" applyBorder="1" applyAlignment="1">
      <alignment horizontal="center"/>
    </xf>
    <xf numFmtId="0" fontId="42" fillId="0" borderId="0" xfId="0" applyFont="1" applyAlignment="1">
      <alignment horizontal="center"/>
    </xf>
    <xf numFmtId="0" fontId="45" fillId="0" borderId="1" xfId="0" applyFont="1" applyBorder="1" applyAlignment="1">
      <alignment vertical="center" wrapText="1"/>
    </xf>
    <xf numFmtId="0" fontId="48" fillId="0" borderId="1" xfId="0" applyFont="1" applyBorder="1" applyAlignment="1">
      <alignment vertical="center" wrapText="1"/>
    </xf>
    <xf numFmtId="0" fontId="50" fillId="0" borderId="1" xfId="0" applyFont="1" applyBorder="1" applyAlignment="1">
      <alignment vertical="center" wrapText="1"/>
    </xf>
    <xf numFmtId="0" fontId="45" fillId="0" borderId="1" xfId="0" applyFont="1" applyBorder="1">
      <alignment vertical="center"/>
    </xf>
    <xf numFmtId="0" fontId="45" fillId="0" borderId="1" xfId="0" applyFont="1" applyBorder="1" applyAlignment="1">
      <alignment vertical="top" wrapText="1"/>
    </xf>
    <xf numFmtId="0" fontId="45" fillId="0" borderId="1" xfId="0" applyFont="1" applyBorder="1" applyAlignment="1">
      <alignment horizontal="left" vertical="top" wrapText="1"/>
    </xf>
    <xf numFmtId="0" fontId="50" fillId="0" borderId="6" xfId="0" applyFont="1" applyBorder="1" applyAlignment="1">
      <alignment vertical="center" wrapText="1"/>
    </xf>
    <xf numFmtId="177" fontId="37" fillId="11" borderId="1" xfId="0" applyNumberFormat="1" applyFont="1" applyFill="1" applyBorder="1" applyAlignment="1">
      <alignment horizontal="center" vertical="center"/>
    </xf>
    <xf numFmtId="177" fontId="9" fillId="11" borderId="1" xfId="0" applyNumberFormat="1" applyFont="1" applyFill="1" applyBorder="1" applyAlignment="1">
      <alignment horizontal="center" vertical="center"/>
    </xf>
    <xf numFmtId="177" fontId="6" fillId="0" borderId="3" xfId="0" applyNumberFormat="1" applyFont="1" applyBorder="1" applyAlignment="1">
      <alignment horizontal="center" vertical="center" wrapText="1"/>
    </xf>
    <xf numFmtId="0" fontId="9" fillId="0" borderId="0" xfId="0" applyFont="1" applyAlignment="1">
      <alignment horizontal="center"/>
    </xf>
    <xf numFmtId="176" fontId="9" fillId="0" borderId="0" xfId="0" applyNumberFormat="1" applyFont="1" applyAlignment="1">
      <alignment horizontal="center" vertical="center"/>
    </xf>
    <xf numFmtId="187" fontId="10" fillId="0" borderId="0" xfId="0" applyNumberFormat="1" applyFont="1" applyAlignment="1">
      <alignment horizontal="center" vertical="top" shrinkToFit="1"/>
    </xf>
    <xf numFmtId="1" fontId="10" fillId="0" borderId="0" xfId="0" applyNumberFormat="1" applyFont="1" applyAlignment="1">
      <alignment horizontal="center" vertical="top" shrinkToFit="1"/>
    </xf>
    <xf numFmtId="178" fontId="10" fillId="0" borderId="0" xfId="0" applyNumberFormat="1" applyFont="1" applyAlignment="1">
      <alignment horizontal="center" vertical="top" shrinkToFit="1"/>
    </xf>
    <xf numFmtId="0" fontId="45" fillId="0" borderId="3"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4" xfId="0" applyFont="1" applyBorder="1" applyAlignment="1">
      <alignment horizontal="center" vertical="center"/>
    </xf>
    <xf numFmtId="0" fontId="45" fillId="0" borderId="6" xfId="0" applyFont="1" applyBorder="1" applyAlignment="1">
      <alignment horizontal="center" vertical="center"/>
    </xf>
    <xf numFmtId="177" fontId="49" fillId="0" borderId="4" xfId="0" applyNumberFormat="1" applyFont="1" applyBorder="1" applyAlignment="1">
      <alignment horizontal="center" vertical="center" wrapText="1"/>
    </xf>
    <xf numFmtId="177" fontId="49" fillId="0" borderId="6"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8" fillId="0" borderId="8"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6"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6" xfId="0" applyFont="1" applyBorder="1" applyAlignment="1">
      <alignment horizontal="center" vertical="center" wrapText="1"/>
    </xf>
    <xf numFmtId="0" fontId="45" fillId="0" borderId="1" xfId="0" applyFont="1" applyBorder="1" applyAlignment="1">
      <alignment horizontal="left"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cellXfs>
  <cellStyles count="3">
    <cellStyle name="一般" xfId="0" builtinId="0"/>
    <cellStyle name="一般 2" xfId="2" xr:uid="{8BC31840-E8B7-45CA-AE35-F183D6440451}"/>
    <cellStyle name="百分比"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F86A1-7B0E-43BB-B098-C7C339FA2397}">
  <dimension ref="A1:BL3"/>
  <sheetViews>
    <sheetView zoomScale="130" zoomScaleNormal="130" workbookViewId="0">
      <pane xSplit="4" ySplit="2" topLeftCell="BG3" activePane="bottomRight" state="frozen"/>
      <selection pane="topRight" activeCell="E1" sqref="E1"/>
      <selection pane="bottomLeft" activeCell="A3" sqref="A3"/>
      <selection pane="bottomRight" activeCell="C8" sqref="C8"/>
    </sheetView>
  </sheetViews>
  <sheetFormatPr defaultColWidth="8.77734375" defaultRowHeight="15.6"/>
  <cols>
    <col min="1" max="2" width="14.77734375" style="7" bestFit="1" customWidth="1"/>
    <col min="3" max="3" width="14.77734375" style="7" customWidth="1"/>
    <col min="4" max="4" width="11.21875" style="7" bestFit="1" customWidth="1"/>
    <col min="5" max="5" width="11.109375" style="7" customWidth="1"/>
    <col min="6" max="6" width="14.77734375" style="7" bestFit="1" customWidth="1"/>
    <col min="7" max="10" width="17.109375" style="7" bestFit="1" customWidth="1"/>
    <col min="11" max="11" width="13.77734375" style="7" bestFit="1" customWidth="1"/>
    <col min="12" max="12" width="60.44140625" style="7" bestFit="1" customWidth="1"/>
    <col min="13" max="13" width="14.77734375" style="7" bestFit="1" customWidth="1"/>
    <col min="14" max="14" width="12" style="7" customWidth="1"/>
    <col min="15" max="15" width="9.88671875" style="7" customWidth="1"/>
    <col min="16" max="16" width="10" style="7" bestFit="1" customWidth="1"/>
    <col min="17" max="17" width="7.77734375" style="7" bestFit="1" customWidth="1"/>
    <col min="18" max="18" width="31.21875" style="7" bestFit="1" customWidth="1"/>
    <col min="19" max="19" width="14.77734375" style="7" bestFit="1" customWidth="1"/>
    <col min="20" max="20" width="12.33203125" style="7" bestFit="1" customWidth="1"/>
    <col min="21" max="21" width="28.109375" style="128" bestFit="1" customWidth="1"/>
    <col min="22" max="22" width="13.5546875" style="128" bestFit="1" customWidth="1"/>
    <col min="23" max="23" width="10" style="11" bestFit="1" customWidth="1"/>
    <col min="24" max="24" width="16.77734375" style="23" bestFit="1" customWidth="1"/>
    <col min="25" max="25" width="18.5546875" style="7" bestFit="1" customWidth="1"/>
    <col min="26" max="26" width="20.44140625" style="7" bestFit="1" customWidth="1"/>
    <col min="27" max="27" width="21.88671875" style="7" bestFit="1" customWidth="1"/>
    <col min="28" max="28" width="36.5546875" style="7" bestFit="1" customWidth="1"/>
    <col min="29" max="29" width="16.77734375" style="7" bestFit="1" customWidth="1"/>
    <col min="30" max="30" width="21.5546875" style="7" bestFit="1" customWidth="1"/>
    <col min="31" max="31" width="11" style="7" bestFit="1" customWidth="1"/>
    <col min="32" max="32" width="12.88671875" style="7" customWidth="1"/>
    <col min="33" max="34" width="17.109375" style="7" customWidth="1"/>
    <col min="35" max="35" width="12.33203125" style="7" customWidth="1"/>
    <col min="36" max="36" width="17.109375" style="7" customWidth="1"/>
    <col min="37" max="37" width="17.109375" style="7" bestFit="1" customWidth="1"/>
    <col min="38" max="38" width="11.21875" style="7" bestFit="1" customWidth="1"/>
    <col min="39" max="39" width="10" style="7" bestFit="1" customWidth="1"/>
    <col min="40" max="40" width="20" style="7" bestFit="1" customWidth="1"/>
    <col min="41" max="41" width="9.6640625" style="7" bestFit="1" customWidth="1"/>
    <col min="42" max="42" width="21.77734375" style="7" bestFit="1" customWidth="1"/>
    <col min="43" max="43" width="24.77734375" style="7" bestFit="1" customWidth="1"/>
    <col min="44" max="44" width="32.33203125" style="19" bestFit="1" customWidth="1"/>
    <col min="45" max="45" width="53" style="19" customWidth="1"/>
    <col min="46" max="46" width="39.88671875" style="8" bestFit="1" customWidth="1"/>
    <col min="47" max="47" width="39.109375" style="7" bestFit="1" customWidth="1"/>
    <col min="48" max="48" width="37.6640625" style="19" bestFit="1" customWidth="1"/>
    <col min="49" max="49" width="36.21875" style="19" bestFit="1" customWidth="1"/>
    <col min="50" max="50" width="30.6640625" style="7" bestFit="1" customWidth="1"/>
    <col min="51" max="51" width="15.44140625" style="7" bestFit="1" customWidth="1"/>
    <col min="52" max="52" width="18.21875" style="19" bestFit="1" customWidth="1"/>
    <col min="53" max="53" width="39.21875" style="7" bestFit="1" customWidth="1"/>
    <col min="54" max="54" width="33.44140625" style="7" bestFit="1" customWidth="1"/>
    <col min="55" max="55" width="38.77734375" style="7" bestFit="1" customWidth="1"/>
    <col min="56" max="56" width="35.88671875" style="7" customWidth="1"/>
    <col min="57" max="57" width="45.77734375" style="7" customWidth="1"/>
    <col min="58" max="58" width="46.33203125" style="19" customWidth="1"/>
    <col min="59" max="59" width="27.21875" style="7" customWidth="1"/>
    <col min="60" max="60" width="24.5546875" style="7" bestFit="1" customWidth="1"/>
    <col min="61" max="61" width="26.109375" style="7" bestFit="1" customWidth="1"/>
    <col min="62" max="62" width="17.88671875" style="7" bestFit="1" customWidth="1"/>
    <col min="63" max="63" width="25.109375" style="7" bestFit="1" customWidth="1"/>
    <col min="64" max="64" width="19.88671875" style="7" bestFit="1" customWidth="1"/>
    <col min="65" max="65" width="8.77734375" style="7" customWidth="1"/>
    <col min="66" max="16384" width="8.77734375" style="7"/>
  </cols>
  <sheetData>
    <row r="1" spans="1:64" s="128" customFormat="1" ht="18.600000000000001">
      <c r="A1" s="4" t="s">
        <v>304</v>
      </c>
      <c r="B1" s="4" t="s">
        <v>305</v>
      </c>
      <c r="C1" s="131" t="s">
        <v>297</v>
      </c>
      <c r="D1" s="4" t="s">
        <v>306</v>
      </c>
      <c r="E1" s="4" t="s">
        <v>307</v>
      </c>
      <c r="F1" s="4" t="s">
        <v>308</v>
      </c>
      <c r="G1" s="6" t="s">
        <v>309</v>
      </c>
      <c r="H1" s="4" t="s">
        <v>310</v>
      </c>
      <c r="I1" s="132"/>
      <c r="J1" s="132"/>
      <c r="K1" s="4" t="s">
        <v>60</v>
      </c>
      <c r="L1" s="4" t="s">
        <v>61</v>
      </c>
      <c r="M1" s="4" t="s">
        <v>311</v>
      </c>
      <c r="N1" s="133" t="s">
        <v>312</v>
      </c>
      <c r="O1" s="4" t="s">
        <v>313</v>
      </c>
      <c r="P1" s="47" t="s">
        <v>314</v>
      </c>
      <c r="Q1" s="47" t="s">
        <v>315</v>
      </c>
      <c r="R1" s="70" t="s">
        <v>316</v>
      </c>
      <c r="S1" s="47" t="s">
        <v>317</v>
      </c>
      <c r="T1" s="47" t="s">
        <v>318</v>
      </c>
      <c r="U1" s="47" t="s">
        <v>319</v>
      </c>
      <c r="V1" s="47" t="s">
        <v>62</v>
      </c>
      <c r="W1" s="42" t="s">
        <v>63</v>
      </c>
      <c r="X1" s="48" t="s">
        <v>320</v>
      </c>
      <c r="Y1" s="43" t="s">
        <v>321</v>
      </c>
      <c r="Z1" s="76" t="s">
        <v>322</v>
      </c>
      <c r="AA1" s="44" t="s">
        <v>323</v>
      </c>
      <c r="AB1" s="44" t="s">
        <v>335</v>
      </c>
      <c r="AC1" s="49" t="s">
        <v>64</v>
      </c>
      <c r="AD1" s="47" t="s">
        <v>65</v>
      </c>
      <c r="AE1" s="47" t="s">
        <v>66</v>
      </c>
      <c r="AF1" s="47" t="s">
        <v>67</v>
      </c>
      <c r="AG1" s="47" t="s">
        <v>68</v>
      </c>
      <c r="AH1" s="47" t="s">
        <v>69</v>
      </c>
      <c r="AI1" s="47" t="s">
        <v>70</v>
      </c>
      <c r="AJ1" s="47" t="s">
        <v>71</v>
      </c>
      <c r="AK1" s="70" t="s">
        <v>202</v>
      </c>
      <c r="AL1" s="47" t="s">
        <v>72</v>
      </c>
      <c r="AM1" s="51" t="s">
        <v>73</v>
      </c>
      <c r="AN1" s="51" t="s">
        <v>74</v>
      </c>
      <c r="AO1" s="52" t="s">
        <v>218</v>
      </c>
      <c r="AP1" s="51" t="s">
        <v>75</v>
      </c>
      <c r="AQ1" s="77" t="s">
        <v>324</v>
      </c>
      <c r="AR1" s="44" t="s">
        <v>325</v>
      </c>
      <c r="AS1" s="44" t="s">
        <v>326</v>
      </c>
      <c r="AT1" s="72" t="s">
        <v>327</v>
      </c>
      <c r="AU1" s="72" t="s">
        <v>328</v>
      </c>
      <c r="AV1" s="44" t="s">
        <v>329</v>
      </c>
      <c r="AW1" s="44" t="s">
        <v>330</v>
      </c>
      <c r="AX1" s="78" t="s">
        <v>331</v>
      </c>
      <c r="AY1" s="134" t="s">
        <v>221</v>
      </c>
      <c r="AZ1" s="45" t="s">
        <v>76</v>
      </c>
      <c r="BA1" s="135" t="s">
        <v>336</v>
      </c>
      <c r="BB1" s="135" t="s">
        <v>337</v>
      </c>
      <c r="BC1" s="135" t="s">
        <v>338</v>
      </c>
      <c r="BD1" s="79" t="s">
        <v>334</v>
      </c>
      <c r="BE1" s="71" t="s">
        <v>332</v>
      </c>
      <c r="BF1" s="71" t="s">
        <v>333</v>
      </c>
      <c r="BG1" s="121" t="s">
        <v>255</v>
      </c>
      <c r="BH1" s="122" t="s">
        <v>256</v>
      </c>
      <c r="BI1" s="122" t="s">
        <v>257</v>
      </c>
      <c r="BJ1" s="122" t="s">
        <v>258</v>
      </c>
      <c r="BK1" s="123" t="s">
        <v>259</v>
      </c>
      <c r="BL1" s="123" t="s">
        <v>260</v>
      </c>
    </row>
    <row r="2" spans="1:64">
      <c r="A2" s="4" t="s">
        <v>248</v>
      </c>
      <c r="B2" s="5" t="s">
        <v>1</v>
      </c>
      <c r="C2" s="4" t="s">
        <v>298</v>
      </c>
      <c r="D2" s="4" t="s">
        <v>2</v>
      </c>
      <c r="E2" s="4" t="s">
        <v>3</v>
      </c>
      <c r="F2" s="4" t="s">
        <v>4</v>
      </c>
      <c r="G2" s="6" t="s">
        <v>205</v>
      </c>
      <c r="H2" s="4" t="s">
        <v>206</v>
      </c>
      <c r="I2" s="4" t="s">
        <v>203</v>
      </c>
      <c r="J2" s="4" t="s">
        <v>204</v>
      </c>
      <c r="K2" s="4" t="s">
        <v>7</v>
      </c>
      <c r="L2" s="4" t="s">
        <v>8</v>
      </c>
      <c r="M2" s="4" t="s">
        <v>9</v>
      </c>
      <c r="N2" s="4" t="s">
        <v>10</v>
      </c>
      <c r="O2" s="5" t="s">
        <v>11</v>
      </c>
      <c r="P2" s="47" t="s">
        <v>12</v>
      </c>
      <c r="Q2" s="47" t="s">
        <v>13</v>
      </c>
      <c r="R2" s="47" t="s">
        <v>14</v>
      </c>
      <c r="S2" s="47" t="s">
        <v>15</v>
      </c>
      <c r="T2" s="47" t="s">
        <v>16</v>
      </c>
      <c r="U2" s="47" t="s">
        <v>17</v>
      </c>
      <c r="V2" s="47" t="s">
        <v>18</v>
      </c>
      <c r="W2" s="42" t="s">
        <v>19</v>
      </c>
      <c r="X2" s="48" t="s">
        <v>20</v>
      </c>
      <c r="Y2" s="43" t="s">
        <v>21</v>
      </c>
      <c r="Z2" s="49" t="s">
        <v>302</v>
      </c>
      <c r="AA2" s="43" t="s">
        <v>22</v>
      </c>
      <c r="AB2" s="43" t="s">
        <v>23</v>
      </c>
      <c r="AC2" s="47" t="s">
        <v>24</v>
      </c>
      <c r="AD2" s="46" t="s">
        <v>25</v>
      </c>
      <c r="AE2" s="46" t="s">
        <v>26</v>
      </c>
      <c r="AF2" s="46" t="s">
        <v>27</v>
      </c>
      <c r="AG2" s="47" t="s">
        <v>28</v>
      </c>
      <c r="AH2" s="50" t="s">
        <v>29</v>
      </c>
      <c r="AI2" s="46" t="s">
        <v>30</v>
      </c>
      <c r="AJ2" s="50" t="s">
        <v>31</v>
      </c>
      <c r="AK2" s="50" t="s">
        <v>32</v>
      </c>
      <c r="AL2" s="50" t="s">
        <v>33</v>
      </c>
      <c r="AM2" s="52" t="s">
        <v>34</v>
      </c>
      <c r="AN2" s="52" t="s">
        <v>35</v>
      </c>
      <c r="AO2" s="52" t="s">
        <v>217</v>
      </c>
      <c r="AP2" s="52" t="s">
        <v>36</v>
      </c>
      <c r="AQ2" s="52" t="s">
        <v>37</v>
      </c>
      <c r="AR2" s="43" t="s">
        <v>38</v>
      </c>
      <c r="AS2" s="43" t="s">
        <v>39</v>
      </c>
      <c r="AT2" s="52" t="s">
        <v>40</v>
      </c>
      <c r="AU2" s="52" t="s">
        <v>41</v>
      </c>
      <c r="AV2" s="43" t="s">
        <v>42</v>
      </c>
      <c r="AW2" s="43" t="s">
        <v>43</v>
      </c>
      <c r="AX2" s="52" t="s">
        <v>44</v>
      </c>
      <c r="AY2" s="52" t="s">
        <v>45</v>
      </c>
      <c r="AZ2" s="45" t="s">
        <v>46</v>
      </c>
      <c r="BA2" s="53" t="s">
        <v>47</v>
      </c>
      <c r="BB2" s="53" t="s">
        <v>48</v>
      </c>
      <c r="BC2" s="53" t="s">
        <v>49</v>
      </c>
      <c r="BD2" s="161" t="s">
        <v>284</v>
      </c>
      <c r="BE2" s="174" t="s">
        <v>247</v>
      </c>
      <c r="BF2" s="174" t="s">
        <v>243</v>
      </c>
      <c r="BG2" s="85" t="s">
        <v>261</v>
      </c>
      <c r="BH2" s="86" t="s">
        <v>262</v>
      </c>
      <c r="BI2" s="89" t="s">
        <v>263</v>
      </c>
      <c r="BJ2" s="89" t="s">
        <v>264</v>
      </c>
      <c r="BK2" s="89" t="s">
        <v>265</v>
      </c>
      <c r="BL2" s="89" t="s">
        <v>266</v>
      </c>
    </row>
    <row r="3" spans="1:64" ht="16.2">
      <c r="A3" s="18"/>
      <c r="B3" s="17"/>
      <c r="C3" s="129"/>
      <c r="D3" s="191"/>
      <c r="E3" s="191"/>
      <c r="F3" s="9"/>
      <c r="G3" s="191"/>
      <c r="H3" s="191"/>
      <c r="K3" s="17"/>
      <c r="L3" s="17"/>
      <c r="N3" s="127"/>
      <c r="P3" s="9"/>
      <c r="Q3" s="9"/>
      <c r="R3" s="9"/>
      <c r="S3" s="9"/>
      <c r="T3" s="17"/>
      <c r="U3" s="191"/>
      <c r="V3" s="149"/>
      <c r="X3" s="157"/>
      <c r="Y3" s="12"/>
      <c r="Z3" s="192"/>
      <c r="AA3" s="13"/>
      <c r="AB3" s="14"/>
      <c r="AM3"/>
      <c r="AN3"/>
      <c r="AP3" s="142"/>
      <c r="AQ3" s="142"/>
      <c r="AR3" s="178"/>
      <c r="AT3" s="145"/>
      <c r="AU3" s="145"/>
      <c r="AX3"/>
      <c r="AY3"/>
      <c r="BG3" s="193"/>
      <c r="BH3" s="195"/>
      <c r="BI3" s="195"/>
      <c r="BJ3" s="195"/>
      <c r="BK3" s="195"/>
      <c r="BL3" s="194"/>
    </row>
  </sheetData>
  <autoFilter ref="A1:BM2" xr:uid="{A28F86A1-7B0E-43BB-B098-C7C339FA2397}"/>
  <phoneticPr fontId="3"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E651102-63A7-470C-8F3A-C7AD14676A2F}">
          <x14:formula1>
            <xm:f>坐標參考系統!$A$2:$A$12</xm:f>
          </x14:formula1>
          <xm:sqref>F1:F2 F5:F1048576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3812-F59A-4569-929A-FA99FAA57029}">
  <dimension ref="A1:BT534"/>
  <sheetViews>
    <sheetView zoomScale="175" zoomScaleNormal="175" workbookViewId="0">
      <pane xSplit="5" ySplit="1" topLeftCell="AU2" activePane="bottomRight" state="frozen"/>
      <selection pane="topRight" activeCell="E1" sqref="E1"/>
      <selection pane="bottomLeft" activeCell="A2" sqref="A2"/>
      <selection pane="bottomRight" activeCell="D11" sqref="D11"/>
    </sheetView>
  </sheetViews>
  <sheetFormatPr defaultColWidth="8.77734375" defaultRowHeight="15.6"/>
  <cols>
    <col min="1" max="2" width="14.77734375" style="7" bestFit="1" customWidth="1"/>
    <col min="3" max="3" width="14.77734375" style="7" customWidth="1"/>
    <col min="4" max="4" width="11.21875" style="7" bestFit="1" customWidth="1"/>
    <col min="5" max="5" width="11.109375" style="7" customWidth="1"/>
    <col min="6" max="6" width="14.77734375" style="7" bestFit="1" customWidth="1"/>
    <col min="7" max="10" width="17.109375" style="7" bestFit="1" customWidth="1"/>
    <col min="11" max="11" width="13.77734375" style="7" bestFit="1" customWidth="1"/>
    <col min="12" max="12" width="60.44140625" style="7" bestFit="1" customWidth="1"/>
    <col min="13" max="13" width="14.77734375" style="7" bestFit="1" customWidth="1"/>
    <col min="14" max="14" width="12" style="7" customWidth="1"/>
    <col min="15" max="15" width="9.88671875" style="7" customWidth="1"/>
    <col min="16" max="16" width="10" style="7" bestFit="1" customWidth="1"/>
    <col min="17" max="17" width="7.77734375" style="7" bestFit="1" customWidth="1"/>
    <col min="18" max="18" width="31.21875" style="7" bestFit="1" customWidth="1"/>
    <col min="19" max="19" width="14.77734375" style="7" bestFit="1" customWidth="1"/>
    <col min="20" max="20" width="12.33203125" style="7" bestFit="1" customWidth="1"/>
    <col min="21" max="21" width="28.109375" style="7" bestFit="1" customWidth="1"/>
    <col min="22" max="22" width="13.5546875" style="7" bestFit="1" customWidth="1"/>
    <col min="23" max="23" width="10" style="11" bestFit="1" customWidth="1"/>
    <col min="24" max="24" width="16.77734375" style="23" bestFit="1" customWidth="1"/>
    <col min="25" max="25" width="18.5546875" style="7" bestFit="1" customWidth="1"/>
    <col min="26" max="26" width="20.44140625" style="7" bestFit="1" customWidth="1"/>
    <col min="27" max="27" width="21.88671875" style="7" bestFit="1" customWidth="1"/>
    <col min="28" max="28" width="36.5546875" style="7" bestFit="1" customWidth="1"/>
    <col min="29" max="30" width="46.33203125" style="7" bestFit="1" customWidth="1"/>
    <col min="31" max="31" width="45.77734375" style="7" bestFit="1" customWidth="1"/>
    <col min="32" max="32" width="16.77734375" style="7" bestFit="1" customWidth="1"/>
    <col min="33" max="33" width="21.5546875" style="7" bestFit="1" customWidth="1"/>
    <col min="34" max="34" width="11" style="7" bestFit="1" customWidth="1"/>
    <col min="35" max="35" width="12.88671875" style="7" bestFit="1" customWidth="1"/>
    <col min="36" max="37" width="17.109375" style="7" bestFit="1" customWidth="1"/>
    <col min="38" max="38" width="12.33203125" style="7" bestFit="1" customWidth="1"/>
    <col min="39" max="40" width="17.109375" style="7" bestFit="1" customWidth="1"/>
    <col min="41" max="41" width="11.21875" style="7" bestFit="1" customWidth="1"/>
    <col min="42" max="42" width="10" style="7" bestFit="1" customWidth="1"/>
    <col min="43" max="43" width="20" style="7" bestFit="1" customWidth="1"/>
    <col min="44" max="44" width="9.6640625" style="7" bestFit="1" customWidth="1"/>
    <col min="45" max="45" width="21.77734375" style="7" bestFit="1" customWidth="1"/>
    <col min="46" max="46" width="24.77734375" style="7" bestFit="1" customWidth="1"/>
    <col min="47" max="47" width="32.33203125" style="19" bestFit="1" customWidth="1"/>
    <col min="48" max="48" width="31.6640625" style="19" bestFit="1" customWidth="1"/>
    <col min="49" max="49" width="39.88671875" style="8" bestFit="1" customWidth="1"/>
    <col min="50" max="50" width="39.109375" style="7" bestFit="1" customWidth="1"/>
    <col min="51" max="51" width="37.6640625" style="19" bestFit="1" customWidth="1"/>
    <col min="52" max="52" width="36.21875" style="19" bestFit="1" customWidth="1"/>
    <col min="53" max="53" width="30.6640625" style="7" bestFit="1" customWidth="1"/>
    <col min="54" max="54" width="15.44140625" style="7" bestFit="1" customWidth="1"/>
    <col min="55" max="55" width="18.21875" style="19" bestFit="1" customWidth="1"/>
    <col min="56" max="57" width="40" style="19" bestFit="1" customWidth="1"/>
    <col min="58" max="58" width="39.77734375" style="19" bestFit="1" customWidth="1"/>
    <col min="59" max="59" width="41.109375" style="19" bestFit="1" customWidth="1"/>
    <col min="60" max="60" width="46.33203125" style="19" bestFit="1" customWidth="1"/>
    <col min="61" max="61" width="39.21875" style="7" bestFit="1" customWidth="1"/>
    <col min="62" max="62" width="33.44140625" style="7" bestFit="1" customWidth="1"/>
    <col min="63" max="63" width="38.77734375" style="7" bestFit="1" customWidth="1"/>
    <col min="64" max="64" width="35.88671875" style="7" customWidth="1"/>
    <col min="65" max="65" width="45.77734375" style="7" customWidth="1"/>
    <col min="66" max="66" width="46.33203125" style="19" customWidth="1"/>
    <col min="67" max="67" width="27.21875" style="7" customWidth="1"/>
    <col min="68" max="68" width="24.5546875" style="7" bestFit="1" customWidth="1"/>
    <col min="69" max="69" width="26.109375" style="7" bestFit="1" customWidth="1"/>
    <col min="70" max="70" width="17.88671875" style="7" bestFit="1" customWidth="1"/>
    <col min="71" max="71" width="25.109375" style="7" bestFit="1" customWidth="1"/>
    <col min="72" max="72" width="19.88671875" style="7" bestFit="1" customWidth="1"/>
    <col min="73" max="73" width="8.77734375" style="7" customWidth="1"/>
    <col min="74" max="16384" width="8.77734375" style="7"/>
  </cols>
  <sheetData>
    <row r="1" spans="1:72" s="128" customFormat="1" ht="18.600000000000001">
      <c r="A1" s="4" t="s">
        <v>304</v>
      </c>
      <c r="B1" s="4" t="s">
        <v>305</v>
      </c>
      <c r="C1" s="131" t="s">
        <v>297</v>
      </c>
      <c r="D1" s="4" t="s">
        <v>306</v>
      </c>
      <c r="E1" s="4" t="s">
        <v>307</v>
      </c>
      <c r="F1" s="4" t="s">
        <v>308</v>
      </c>
      <c r="G1" s="6" t="s">
        <v>309</v>
      </c>
      <c r="H1" s="4" t="s">
        <v>310</v>
      </c>
      <c r="I1" s="132"/>
      <c r="J1" s="132"/>
      <c r="K1" s="4" t="s">
        <v>60</v>
      </c>
      <c r="L1" s="4" t="s">
        <v>61</v>
      </c>
      <c r="M1" s="4" t="s">
        <v>311</v>
      </c>
      <c r="N1" s="133" t="s">
        <v>312</v>
      </c>
      <c r="O1" s="4" t="s">
        <v>313</v>
      </c>
      <c r="P1" s="47" t="s">
        <v>314</v>
      </c>
      <c r="Q1" s="47" t="s">
        <v>315</v>
      </c>
      <c r="R1" s="47" t="s">
        <v>316</v>
      </c>
      <c r="S1" s="47" t="s">
        <v>317</v>
      </c>
      <c r="T1" s="47" t="s">
        <v>318</v>
      </c>
      <c r="U1" s="47" t="s">
        <v>319</v>
      </c>
      <c r="V1" s="47" t="s">
        <v>62</v>
      </c>
      <c r="W1" s="42" t="s">
        <v>63</v>
      </c>
      <c r="X1" s="48" t="s">
        <v>320</v>
      </c>
      <c r="Y1" s="43" t="s">
        <v>321</v>
      </c>
      <c r="Z1" s="76" t="s">
        <v>322</v>
      </c>
      <c r="AA1" s="44" t="s">
        <v>323</v>
      </c>
      <c r="AB1" s="44" t="s">
        <v>335</v>
      </c>
      <c r="AC1" s="167" t="s">
        <v>355</v>
      </c>
      <c r="AD1" s="167" t="s">
        <v>356</v>
      </c>
      <c r="AE1" s="168" t="s">
        <v>357</v>
      </c>
      <c r="AF1" s="49" t="s">
        <v>64</v>
      </c>
      <c r="AG1" s="47" t="s">
        <v>65</v>
      </c>
      <c r="AH1" s="47" t="s">
        <v>66</v>
      </c>
      <c r="AI1" s="47" t="s">
        <v>67</v>
      </c>
      <c r="AJ1" s="47" t="s">
        <v>68</v>
      </c>
      <c r="AK1" s="47" t="s">
        <v>69</v>
      </c>
      <c r="AL1" s="47" t="s">
        <v>70</v>
      </c>
      <c r="AM1" s="47" t="s">
        <v>71</v>
      </c>
      <c r="AN1" s="70" t="s">
        <v>202</v>
      </c>
      <c r="AO1" s="47" t="s">
        <v>72</v>
      </c>
      <c r="AP1" s="51" t="s">
        <v>73</v>
      </c>
      <c r="AQ1" s="51" t="s">
        <v>74</v>
      </c>
      <c r="AR1" s="52" t="s">
        <v>218</v>
      </c>
      <c r="AS1" s="51" t="s">
        <v>75</v>
      </c>
      <c r="AT1" s="77" t="s">
        <v>324</v>
      </c>
      <c r="AU1" s="44" t="s">
        <v>325</v>
      </c>
      <c r="AV1" s="44" t="s">
        <v>326</v>
      </c>
      <c r="AW1" s="72" t="s">
        <v>327</v>
      </c>
      <c r="AX1" s="72" t="s">
        <v>328</v>
      </c>
      <c r="AY1" s="44" t="s">
        <v>329</v>
      </c>
      <c r="AZ1" s="44" t="s">
        <v>330</v>
      </c>
      <c r="BA1" s="78" t="s">
        <v>331</v>
      </c>
      <c r="BB1" s="134" t="s">
        <v>221</v>
      </c>
      <c r="BC1" s="45" t="s">
        <v>76</v>
      </c>
      <c r="BD1" s="176" t="s">
        <v>366</v>
      </c>
      <c r="BE1" s="177" t="s">
        <v>367</v>
      </c>
      <c r="BF1" s="71" t="s">
        <v>358</v>
      </c>
      <c r="BG1" s="71" t="s">
        <v>359</v>
      </c>
      <c r="BH1" s="71" t="s">
        <v>237</v>
      </c>
      <c r="BI1" s="135" t="s">
        <v>336</v>
      </c>
      <c r="BJ1" s="135" t="s">
        <v>337</v>
      </c>
      <c r="BK1" s="135" t="s">
        <v>338</v>
      </c>
      <c r="BL1" s="135" t="s">
        <v>339</v>
      </c>
      <c r="BM1" s="71" t="s">
        <v>332</v>
      </c>
      <c r="BN1" s="71" t="s">
        <v>333</v>
      </c>
      <c r="BO1" s="121" t="s">
        <v>255</v>
      </c>
      <c r="BP1" s="122" t="s">
        <v>256</v>
      </c>
      <c r="BQ1" s="122" t="s">
        <v>257</v>
      </c>
      <c r="BR1" s="122" t="s">
        <v>258</v>
      </c>
      <c r="BS1" s="123" t="s">
        <v>259</v>
      </c>
      <c r="BT1" s="123" t="s">
        <v>260</v>
      </c>
    </row>
    <row r="2" spans="1:72">
      <c r="A2" s="4" t="s">
        <v>248</v>
      </c>
      <c r="B2" s="5" t="s">
        <v>1</v>
      </c>
      <c r="C2" s="4" t="s">
        <v>298</v>
      </c>
      <c r="D2" s="4" t="s">
        <v>2</v>
      </c>
      <c r="E2" s="4" t="s">
        <v>3</v>
      </c>
      <c r="F2" s="4" t="s">
        <v>4</v>
      </c>
      <c r="G2" s="6" t="s">
        <v>205</v>
      </c>
      <c r="H2" s="4" t="s">
        <v>206</v>
      </c>
      <c r="I2" s="4" t="s">
        <v>203</v>
      </c>
      <c r="J2" s="4" t="s">
        <v>204</v>
      </c>
      <c r="K2" s="4" t="s">
        <v>7</v>
      </c>
      <c r="L2" s="4" t="s">
        <v>8</v>
      </c>
      <c r="M2" s="3" t="s">
        <v>9</v>
      </c>
      <c r="N2" s="4" t="s">
        <v>10</v>
      </c>
      <c r="O2" s="81" t="s">
        <v>11</v>
      </c>
      <c r="P2" s="47" t="s">
        <v>12</v>
      </c>
      <c r="Q2" s="47" t="s">
        <v>13</v>
      </c>
      <c r="R2" s="47" t="s">
        <v>14</v>
      </c>
      <c r="S2" s="47" t="s">
        <v>15</v>
      </c>
      <c r="T2" s="47" t="s">
        <v>16</v>
      </c>
      <c r="U2" s="47" t="s">
        <v>17</v>
      </c>
      <c r="V2" s="74" t="s">
        <v>18</v>
      </c>
      <c r="W2" s="42" t="s">
        <v>19</v>
      </c>
      <c r="X2" s="48" t="s">
        <v>20</v>
      </c>
      <c r="Y2" s="43" t="s">
        <v>21</v>
      </c>
      <c r="Z2" s="49" t="s">
        <v>231</v>
      </c>
      <c r="AA2" s="43" t="s">
        <v>22</v>
      </c>
      <c r="AB2" s="43" t="s">
        <v>23</v>
      </c>
      <c r="AC2" s="80" t="s">
        <v>210</v>
      </c>
      <c r="AD2" s="80" t="s">
        <v>211</v>
      </c>
      <c r="AE2" s="80" t="s">
        <v>212</v>
      </c>
      <c r="AF2" s="47" t="s">
        <v>24</v>
      </c>
      <c r="AG2" s="46" t="s">
        <v>25</v>
      </c>
      <c r="AH2" s="46" t="s">
        <v>26</v>
      </c>
      <c r="AI2" s="46" t="s">
        <v>27</v>
      </c>
      <c r="AJ2" s="47" t="s">
        <v>28</v>
      </c>
      <c r="AK2" s="50" t="s">
        <v>29</v>
      </c>
      <c r="AL2" s="46" t="s">
        <v>30</v>
      </c>
      <c r="AM2" s="50" t="s">
        <v>31</v>
      </c>
      <c r="AN2" s="50" t="s">
        <v>32</v>
      </c>
      <c r="AO2" s="50" t="s">
        <v>33</v>
      </c>
      <c r="AP2" s="52" t="s">
        <v>34</v>
      </c>
      <c r="AQ2" s="52" t="s">
        <v>35</v>
      </c>
      <c r="AR2" s="52" t="s">
        <v>217</v>
      </c>
      <c r="AS2" s="52" t="s">
        <v>36</v>
      </c>
      <c r="AT2" s="52" t="s">
        <v>37</v>
      </c>
      <c r="AU2" s="43" t="s">
        <v>38</v>
      </c>
      <c r="AV2" s="43" t="s">
        <v>39</v>
      </c>
      <c r="AW2" s="52" t="s">
        <v>40</v>
      </c>
      <c r="AX2" s="52" t="s">
        <v>41</v>
      </c>
      <c r="AY2" s="43" t="s">
        <v>42</v>
      </c>
      <c r="AZ2" s="43" t="s">
        <v>43</v>
      </c>
      <c r="BA2" s="52" t="s">
        <v>44</v>
      </c>
      <c r="BB2" s="52" t="s">
        <v>45</v>
      </c>
      <c r="BC2" s="45" t="s">
        <v>46</v>
      </c>
      <c r="BD2" s="177" t="s">
        <v>271</v>
      </c>
      <c r="BE2" s="177" t="s">
        <v>272</v>
      </c>
      <c r="BF2" s="80" t="s">
        <v>213</v>
      </c>
      <c r="BG2" s="80" t="s">
        <v>214</v>
      </c>
      <c r="BH2" s="80" t="s">
        <v>215</v>
      </c>
      <c r="BI2" s="53" t="s">
        <v>47</v>
      </c>
      <c r="BJ2" s="53" t="s">
        <v>48</v>
      </c>
      <c r="BK2" s="53" t="s">
        <v>49</v>
      </c>
      <c r="BL2" s="165" t="s">
        <v>284</v>
      </c>
      <c r="BM2" s="169" t="s">
        <v>247</v>
      </c>
      <c r="BN2" s="169" t="s">
        <v>243</v>
      </c>
      <c r="BO2" s="85" t="s">
        <v>261</v>
      </c>
      <c r="BP2" s="86" t="s">
        <v>262</v>
      </c>
      <c r="BQ2" s="89" t="s">
        <v>263</v>
      </c>
      <c r="BR2" s="89" t="s">
        <v>264</v>
      </c>
      <c r="BS2" s="89" t="s">
        <v>265</v>
      </c>
      <c r="BT2" s="89" t="s">
        <v>266</v>
      </c>
    </row>
    <row r="3" spans="1:72" ht="16.2">
      <c r="A3" s="172" t="s">
        <v>364</v>
      </c>
      <c r="B3" s="17" t="s">
        <v>79</v>
      </c>
      <c r="C3" s="129" t="s">
        <v>299</v>
      </c>
      <c r="D3" s="2">
        <v>20230228</v>
      </c>
      <c r="E3" s="2">
        <v>1500</v>
      </c>
      <c r="F3" s="2" t="s">
        <v>340</v>
      </c>
      <c r="G3" s="2" t="s">
        <v>50</v>
      </c>
      <c r="H3" s="2" t="s">
        <v>51</v>
      </c>
      <c r="I3" s="22">
        <f>IF(COUNTIF(F3:F3, "*DMS*") &gt; 0,   (INT(MID(G3, 1, FIND("°", G3) - 1)) + INT(MID(G3, FIND("°", G3) + 1, FIND("'", G3) - FIND("°", G3) - 1)) / 60 + VALUE(SUBSTITUTE(MID(G3, FIND("'", G3) + 1, LEN(G3) - FIND("'", G3) - 1), "'", "")) / 3600), G3)</f>
        <v>120.11430555555555</v>
      </c>
      <c r="J3" s="22">
        <f>IF(COUNTIF(F4:F4, "*DMS*") &gt; 0,   (INT(MID(H4, 1, FIND("°", H4) - 1)) + INT(MID(H4, FIND("°", H4) + 1, FIND("'", H4) - FIND("°", H4) - 1)) / 60 + VALUE(SUBSTITUTE(MID(H4, FIND("'", H4) + 1, LEN(H4) - FIND("'", H4) - 1), "'", "")) / 3600), H4)</f>
        <v>23.293722222222225</v>
      </c>
      <c r="K3" s="21" t="s">
        <v>78</v>
      </c>
      <c r="L3" s="21"/>
      <c r="M3" s="173" t="s">
        <v>365</v>
      </c>
      <c r="N3" s="127">
        <v>26.413999999999994</v>
      </c>
      <c r="O3" s="22"/>
      <c r="P3" s="2" t="s">
        <v>216</v>
      </c>
      <c r="Q3" s="2">
        <v>1</v>
      </c>
      <c r="R3" s="2" t="s">
        <v>55</v>
      </c>
      <c r="S3" s="26">
        <v>2</v>
      </c>
      <c r="T3" s="1" t="s">
        <v>58</v>
      </c>
      <c r="U3" s="2">
        <v>441.59</v>
      </c>
      <c r="V3" s="27">
        <v>1</v>
      </c>
      <c r="W3" s="28">
        <f>IF(AND(NOT(ISNA(V3)), V3 &gt; 0), 1 - V3,0)</f>
        <v>0</v>
      </c>
      <c r="X3" s="29">
        <v>224.35736400000002</v>
      </c>
      <c r="Y3" s="29">
        <f>IFERROR(IF(AND(ISNUMBER(U3), ISNUMBER(V3), ISNUMBER(X3)),(U3*V3)/X3, NA()), NA())</f>
        <v>1.968243841552711</v>
      </c>
      <c r="Z3" s="30">
        <v>6.05</v>
      </c>
      <c r="AA3" s="30">
        <f>Z3*10</f>
        <v>60.5</v>
      </c>
      <c r="AB3" s="25">
        <f>S3*Y3*AA3</f>
        <v>238.15750482787803</v>
      </c>
      <c r="AC3" s="14">
        <f>AVERAGE(AB3,AB6,AB9)+AVERAGE(AB4,AB7,AB10)+AVERAGE(AB5,AB8,AB11)</f>
        <v>695.8036227715113</v>
      </c>
      <c r="AD3" s="25">
        <f>AC3*100</f>
        <v>69580.362277151129</v>
      </c>
      <c r="AE3" s="25">
        <f>AD3*N3</f>
        <v>1837895.6891886694</v>
      </c>
      <c r="AF3" s="36"/>
      <c r="AG3" s="22"/>
      <c r="AH3" s="22"/>
      <c r="AI3" s="36"/>
      <c r="AJ3" s="36"/>
      <c r="AK3" s="36"/>
      <c r="AL3" s="36"/>
      <c r="AM3" s="36"/>
      <c r="AN3" s="22"/>
      <c r="AO3" s="22"/>
      <c r="AP3" s="179" t="s">
        <v>382</v>
      </c>
      <c r="AQ3" s="31" t="s">
        <v>59</v>
      </c>
      <c r="AR3" s="9">
        <v>1</v>
      </c>
      <c r="AS3" s="24">
        <v>4.16</v>
      </c>
      <c r="AT3" s="24">
        <v>12.764226435970008</v>
      </c>
      <c r="AU3" s="190">
        <f>IF(AP3="水筆仔", 3.203*10^-2*(AS3*AS3*AT3)^1.058, IF(AP3="海茄苳", 0.178*AT3^2.299, IF(AP3="五梨跤", 10^(2.95*LOG(AT3)-0.904), NA())))</f>
        <v>62.101395240420977</v>
      </c>
      <c r="AV3" s="32">
        <f>IF(AP3="水筆仔",4.83*10^-2*((AT3*AT3)*AS3)^0.834,
IF(AP3="海茄苳",1.28*AT3^1.17,
IF(AP3="五梨跤","",NA())))</f>
        <v>25.18973128128593</v>
      </c>
      <c r="AW3" s="33">
        <v>40.18</v>
      </c>
      <c r="AX3" s="30">
        <v>40.96</v>
      </c>
      <c r="AY3" s="32">
        <f>IF(OR(ISBLANK(AU3),ISBLANK(AW3)),NA(),AU3*AW3/100)</f>
        <v>24.952340607601151</v>
      </c>
      <c r="AZ3" s="32">
        <f>IF(OR(ISBLANK(AV3),ISBLANK(AX3)),NA(),AV3*AX3/100)</f>
        <v>10.317713932814717</v>
      </c>
      <c r="BA3" s="34">
        <v>9</v>
      </c>
      <c r="BB3" s="30">
        <v>20</v>
      </c>
      <c r="BC3" s="32">
        <f>IF(OR(ISBLANK(BB3), ISBLANK(BA3)), NA(), BB3/BA3)</f>
        <v>2.2222222222222223</v>
      </c>
      <c r="BD3" s="32">
        <f>AVERAGE(AY3:AY8)*BC3</f>
        <v>26.881992461212825</v>
      </c>
      <c r="BE3" s="32">
        <f>AVERAGE(AZ3:AZ8)*BC3</f>
        <v>15.082378053731354</v>
      </c>
      <c r="BF3" s="32">
        <f>(AVERAGE(AY3:AY8)+AVERAGE(AZ3:AZ8))*BC3</f>
        <v>41.964370514944179</v>
      </c>
      <c r="BG3" s="32">
        <f>BF3*10000</f>
        <v>419643.70514944178</v>
      </c>
      <c r="BH3" s="32">
        <f>BG3*N3</f>
        <v>11084468.827817352</v>
      </c>
      <c r="BI3" s="22"/>
      <c r="BJ3" s="22"/>
      <c r="BK3" s="22"/>
      <c r="BL3" s="25"/>
      <c r="BM3" s="25"/>
      <c r="BN3" s="32"/>
    </row>
    <row r="4" spans="1:72" ht="16.2">
      <c r="A4" s="180" t="s">
        <v>364</v>
      </c>
      <c r="B4" s="17" t="s">
        <v>79</v>
      </c>
      <c r="C4" s="129" t="s">
        <v>299</v>
      </c>
      <c r="D4" s="9">
        <v>20230228</v>
      </c>
      <c r="E4" s="9">
        <v>1500</v>
      </c>
      <c r="F4" s="9" t="s">
        <v>340</v>
      </c>
      <c r="G4" s="9" t="s">
        <v>50</v>
      </c>
      <c r="H4" s="9" t="s">
        <v>51</v>
      </c>
      <c r="I4" s="7">
        <f t="shared" ref="I4:I11" si="0">IF(COUNTIF(F4:F4, "*DMS*") &gt; 0,   (INT(MID(G4, 1, FIND("°", G4) - 1)) + INT(MID(G4, FIND("°", G4) + 1, FIND("'", G4) - FIND("°", G4) - 1)) / 60 + VALUE(SUBSTITUTE(MID(G4, FIND("'", G4) + 1, LEN(G4) - FIND("'", G4) - 1), "'", "")) / 3600), G4)</f>
        <v>120.11430555555555</v>
      </c>
      <c r="J4" s="7">
        <f>IF(COUNTIF(F4:F4, "*DMS*") &gt; 0,   (INT(MID(H4, 1, FIND("°", H4) - 1)) + INT(MID(H4, FIND("°", H4) + 1, FIND("'", H4) - FIND("°", H4) - 1)) / 60 + VALUE(SUBSTITUTE(MID(H4, FIND("'", H4) + 1, LEN(H4) - FIND("'", H4) - 1), "'", "")) / 3600), H4)</f>
        <v>23.293722222222225</v>
      </c>
      <c r="K4" s="17" t="s">
        <v>78</v>
      </c>
      <c r="L4" s="17"/>
      <c r="M4" s="173" t="s">
        <v>365</v>
      </c>
      <c r="N4" s="127">
        <v>26.413999999999994</v>
      </c>
      <c r="P4" s="9" t="s">
        <v>54</v>
      </c>
      <c r="Q4" s="9">
        <v>1</v>
      </c>
      <c r="R4" s="10" t="s">
        <v>56</v>
      </c>
      <c r="S4" s="10">
        <v>3</v>
      </c>
      <c r="T4" s="18" t="s">
        <v>58</v>
      </c>
      <c r="U4" s="9">
        <v>343.59</v>
      </c>
      <c r="V4" s="75">
        <v>1</v>
      </c>
      <c r="W4" s="11">
        <f t="shared" ref="W4:W11" si="1">IF(AND(NOT(ISNA(V4)), V4 &gt; 0), 1 - V4,0)</f>
        <v>0</v>
      </c>
      <c r="X4" s="12">
        <v>336.53604600000006</v>
      </c>
      <c r="Y4" s="12">
        <f t="shared" ref="Y4:Y11" si="2">IFERROR(IF(AND(ISNUMBER(U4), ISNUMBER(V4), ISNUMBER(X4)),(U4*V4)/X4, NA()), NA())</f>
        <v>1.0209604709030187</v>
      </c>
      <c r="Z4" s="13">
        <v>5.38</v>
      </c>
      <c r="AA4" s="13">
        <f t="shared" ref="AA4:AA11" si="3">Z4*10</f>
        <v>53.8</v>
      </c>
      <c r="AB4" s="14">
        <f t="shared" ref="AB4:AB11" si="4">S4*Y4*AA4</f>
        <v>164.78302000374723</v>
      </c>
      <c r="AC4" s="14"/>
      <c r="AD4" s="14"/>
      <c r="AE4" s="14"/>
      <c r="AP4" s="13" t="s">
        <v>77</v>
      </c>
      <c r="AQ4" s="15" t="s">
        <v>59</v>
      </c>
      <c r="AR4" s="9">
        <v>1</v>
      </c>
      <c r="AS4" s="16">
        <v>2.8519999999999999</v>
      </c>
      <c r="AT4" s="16">
        <v>9.7084515286056163</v>
      </c>
      <c r="AU4" s="190">
        <f t="shared" ref="AU4:AU8" si="5">IF(AP4="水筆仔", 3.203*10^-2*(AS4*AS4*AT4)^1.058, IF(AP4="海茄苳", 0.178*AT4^2.299, IF(AP4="五梨跤", 10^(2.95*LOG(AT4)-0.904), NA())))</f>
        <v>33.103794370710624</v>
      </c>
      <c r="AV4" s="19">
        <f t="shared" ref="AV4:AV8" si="6">IF(AP4="水筆仔",4.83*10^-2*((AT4*AT4)*AS4)^0.834,
IF(AP4="海茄苳",1.28*AT4^1.17,
IF(AP4="五梨跤","",NA())))</f>
        <v>18.288388153439243</v>
      </c>
      <c r="AW4" s="20">
        <v>40.18</v>
      </c>
      <c r="AX4" s="13">
        <v>40.96</v>
      </c>
      <c r="AY4" s="19">
        <f t="shared" ref="AY4:AY6" si="7">IF(OR(ISBLANK(AU4),ISBLANK(AW4)),NA(),AU4*AW4/100)</f>
        <v>13.301104578151529</v>
      </c>
      <c r="AZ4" s="19">
        <f t="shared" ref="AZ4:AZ6" si="8">IF(OR(ISBLANK(AV4),ISBLANK(AX4)),NA(),AV4*AX4/100)</f>
        <v>7.4909237876487147</v>
      </c>
      <c r="BM4" s="14"/>
    </row>
    <row r="5" spans="1:72" ht="16.2">
      <c r="A5" s="180" t="s">
        <v>364</v>
      </c>
      <c r="B5" s="17" t="s">
        <v>79</v>
      </c>
      <c r="C5" s="129" t="s">
        <v>299</v>
      </c>
      <c r="D5" s="9">
        <v>20230228</v>
      </c>
      <c r="E5" s="9">
        <v>1500</v>
      </c>
      <c r="F5" s="9" t="s">
        <v>340</v>
      </c>
      <c r="G5" s="9" t="s">
        <v>52</v>
      </c>
      <c r="H5" s="9" t="s">
        <v>53</v>
      </c>
      <c r="I5" s="7">
        <f t="shared" si="0"/>
        <v>120.11430555555555</v>
      </c>
      <c r="J5" s="7">
        <f t="shared" ref="J5:J11" si="9">IF(COUNTIF(F5:F5, "*DMS*") &gt; 0,   (INT(MID(H5, 1, FIND("°", H5) - 1)) + INT(MID(H5, FIND("°", H5) + 1, FIND("'", H5) - FIND("°", H5) - 1)) / 60 + VALUE(SUBSTITUTE(MID(H5, FIND("'", H5) + 1, LEN(H5) - FIND("'", H5) - 1), "'", "")) / 3600), H5)</f>
        <v>23.293722222222225</v>
      </c>
      <c r="K5" s="17" t="s">
        <v>78</v>
      </c>
      <c r="L5" s="17"/>
      <c r="M5" s="173" t="s">
        <v>365</v>
      </c>
      <c r="N5" s="127">
        <v>26.413999999999994</v>
      </c>
      <c r="P5" s="9" t="s">
        <v>54</v>
      </c>
      <c r="Q5" s="9">
        <v>1</v>
      </c>
      <c r="R5" s="10" t="s">
        <v>57</v>
      </c>
      <c r="S5" s="10">
        <v>5</v>
      </c>
      <c r="T5" s="18" t="s">
        <v>58</v>
      </c>
      <c r="U5" s="9">
        <v>680.94</v>
      </c>
      <c r="V5" s="75">
        <v>1</v>
      </c>
      <c r="W5" s="11">
        <f t="shared" si="1"/>
        <v>0</v>
      </c>
      <c r="X5" s="12">
        <v>560.89341000000013</v>
      </c>
      <c r="Y5" s="12">
        <f t="shared" si="2"/>
        <v>1.2140274566606155</v>
      </c>
      <c r="Z5" s="13">
        <v>4.76</v>
      </c>
      <c r="AA5" s="13">
        <f t="shared" si="3"/>
        <v>47.599999999999994</v>
      </c>
      <c r="AB5" s="14">
        <f t="shared" si="4"/>
        <v>288.93853468522644</v>
      </c>
      <c r="AC5" s="14"/>
      <c r="AD5" s="14"/>
      <c r="AE5" s="14"/>
      <c r="AP5" s="13" t="s">
        <v>77</v>
      </c>
      <c r="AQ5" s="15" t="s">
        <v>59</v>
      </c>
      <c r="AR5" s="9">
        <v>1</v>
      </c>
      <c r="AS5" s="16">
        <v>4.55</v>
      </c>
      <c r="AT5" s="16">
        <v>9.7084515286056163</v>
      </c>
      <c r="AU5" s="190">
        <f t="shared" si="5"/>
        <v>33.103794370710624</v>
      </c>
      <c r="AV5" s="19">
        <f t="shared" si="6"/>
        <v>18.288388153439243</v>
      </c>
      <c r="AW5" s="20">
        <v>40.18</v>
      </c>
      <c r="AX5" s="13">
        <v>40.96</v>
      </c>
      <c r="AY5" s="19">
        <f t="shared" si="7"/>
        <v>13.301104578151529</v>
      </c>
      <c r="AZ5" s="19">
        <f>IF(OR(ISBLANK(AV5),ISBLANK(AX5)),NA(),AV5*AX5/100)</f>
        <v>7.4909237876487147</v>
      </c>
      <c r="BM5" s="14"/>
    </row>
    <row r="6" spans="1:72" ht="16.2">
      <c r="A6" s="180" t="s">
        <v>364</v>
      </c>
      <c r="B6" s="17" t="s">
        <v>79</v>
      </c>
      <c r="C6" s="129" t="s">
        <v>299</v>
      </c>
      <c r="D6" s="9">
        <v>20230228</v>
      </c>
      <c r="E6" s="10">
        <v>1500</v>
      </c>
      <c r="F6" s="9" t="s">
        <v>340</v>
      </c>
      <c r="G6" s="9" t="s">
        <v>52</v>
      </c>
      <c r="H6" s="9" t="s">
        <v>53</v>
      </c>
      <c r="I6" s="7">
        <f t="shared" si="0"/>
        <v>120.11430555555555</v>
      </c>
      <c r="J6" s="7">
        <f t="shared" si="9"/>
        <v>23.293722222222225</v>
      </c>
      <c r="K6" s="17" t="s">
        <v>78</v>
      </c>
      <c r="L6" s="17"/>
      <c r="M6" s="173" t="s">
        <v>365</v>
      </c>
      <c r="N6" s="127">
        <v>26.413999999999994</v>
      </c>
      <c r="P6" s="9" t="s">
        <v>54</v>
      </c>
      <c r="Q6" s="9">
        <v>2</v>
      </c>
      <c r="R6" s="9" t="s">
        <v>55</v>
      </c>
      <c r="S6" s="10">
        <v>2</v>
      </c>
      <c r="T6" s="18" t="s">
        <v>58</v>
      </c>
      <c r="U6" s="9">
        <v>464.09</v>
      </c>
      <c r="V6" s="75">
        <v>1</v>
      </c>
      <c r="W6" s="11">
        <f t="shared" si="1"/>
        <v>0</v>
      </c>
      <c r="X6" s="12">
        <v>224.35736400000002</v>
      </c>
      <c r="Y6" s="12">
        <f t="shared" si="2"/>
        <v>2.0685302756543349</v>
      </c>
      <c r="Z6" s="13">
        <v>4.66</v>
      </c>
      <c r="AA6" s="13">
        <f t="shared" si="3"/>
        <v>46.6</v>
      </c>
      <c r="AB6" s="14">
        <f t="shared" si="4"/>
        <v>192.78702169098401</v>
      </c>
      <c r="AC6" s="14"/>
      <c r="AD6" s="14"/>
      <c r="AE6" s="14"/>
      <c r="AP6" s="13" t="s">
        <v>77</v>
      </c>
      <c r="AQ6" s="15" t="s">
        <v>59</v>
      </c>
      <c r="AR6" s="9">
        <v>1</v>
      </c>
      <c r="AS6" s="16">
        <v>3.54</v>
      </c>
      <c r="AT6" s="16">
        <v>9.7721135058423734</v>
      </c>
      <c r="AU6" s="190">
        <f t="shared" si="5"/>
        <v>33.604974501540575</v>
      </c>
      <c r="AV6" s="19">
        <f t="shared" si="6"/>
        <v>18.42877713045387</v>
      </c>
      <c r="AW6" s="20">
        <v>40.18</v>
      </c>
      <c r="AX6" s="13">
        <v>40.96</v>
      </c>
      <c r="AY6" s="19">
        <f t="shared" si="7"/>
        <v>13.502478754719002</v>
      </c>
      <c r="AZ6" s="19">
        <f t="shared" si="8"/>
        <v>7.548427112633906</v>
      </c>
      <c r="BM6" s="14"/>
    </row>
    <row r="7" spans="1:72" ht="16.2">
      <c r="A7" s="180" t="s">
        <v>364</v>
      </c>
      <c r="B7" s="17" t="s">
        <v>79</v>
      </c>
      <c r="C7" s="129" t="s">
        <v>299</v>
      </c>
      <c r="D7" s="9">
        <v>20230228</v>
      </c>
      <c r="E7" s="10">
        <v>1500</v>
      </c>
      <c r="F7" s="9" t="s">
        <v>340</v>
      </c>
      <c r="G7" s="9" t="s">
        <v>52</v>
      </c>
      <c r="H7" s="9" t="s">
        <v>53</v>
      </c>
      <c r="I7" s="7">
        <f t="shared" si="0"/>
        <v>120.11430555555555</v>
      </c>
      <c r="J7" s="7">
        <f t="shared" si="9"/>
        <v>23.293722222222225</v>
      </c>
      <c r="K7" s="17" t="s">
        <v>78</v>
      </c>
      <c r="L7" s="17"/>
      <c r="M7" s="173" t="s">
        <v>365</v>
      </c>
      <c r="N7" s="127">
        <v>26.413999999999994</v>
      </c>
      <c r="P7" s="9" t="s">
        <v>54</v>
      </c>
      <c r="Q7" s="9">
        <v>2</v>
      </c>
      <c r="R7" s="10" t="s">
        <v>56</v>
      </c>
      <c r="S7" s="10">
        <v>3</v>
      </c>
      <c r="T7" s="18" t="s">
        <v>58</v>
      </c>
      <c r="U7" s="9">
        <v>447.5</v>
      </c>
      <c r="V7" s="75">
        <v>1</v>
      </c>
      <c r="W7" s="11">
        <f t="shared" si="1"/>
        <v>0</v>
      </c>
      <c r="X7" s="12">
        <v>336.53604600000006</v>
      </c>
      <c r="Y7" s="12">
        <f t="shared" si="2"/>
        <v>1.3297238299400473</v>
      </c>
      <c r="Z7" s="13">
        <v>5.53</v>
      </c>
      <c r="AA7" s="13">
        <f t="shared" si="3"/>
        <v>55.300000000000004</v>
      </c>
      <c r="AB7" s="14">
        <f t="shared" si="4"/>
        <v>220.60118338705388</v>
      </c>
      <c r="AC7" s="14"/>
      <c r="AD7" s="14"/>
      <c r="AE7" s="14"/>
      <c r="AP7" s="13" t="s">
        <v>77</v>
      </c>
      <c r="AQ7" s="15" t="s">
        <v>59</v>
      </c>
      <c r="AR7" s="9">
        <v>1</v>
      </c>
      <c r="AS7" s="16">
        <v>2.2000000000000002</v>
      </c>
      <c r="AT7" s="16">
        <v>5.443099053742821</v>
      </c>
      <c r="AU7" s="190">
        <f t="shared" si="5"/>
        <v>8.7524674188951224</v>
      </c>
      <c r="AV7" s="19">
        <f t="shared" si="6"/>
        <v>9.2928744079758694</v>
      </c>
      <c r="AW7" s="20">
        <v>40.18</v>
      </c>
      <c r="AX7" s="13">
        <v>40.96</v>
      </c>
      <c r="AY7" s="19">
        <f>IF(OR(ISBLANK(AU7),ISBLANK(AW7)),NA(),AU7*AW7/100)</f>
        <v>3.5167414089120603</v>
      </c>
      <c r="AZ7" s="19">
        <f>IF(OR(ISBLANK(AV7),ISBLANK(AX7)),NA(),AV7*AX7/100)</f>
        <v>3.806361357506916</v>
      </c>
      <c r="BM7" s="14"/>
    </row>
    <row r="8" spans="1:72" ht="16.2">
      <c r="A8" s="180" t="s">
        <v>364</v>
      </c>
      <c r="B8" s="17" t="s">
        <v>79</v>
      </c>
      <c r="C8" s="129" t="s">
        <v>299</v>
      </c>
      <c r="D8" s="9">
        <v>20230228</v>
      </c>
      <c r="E8" s="10">
        <v>1500</v>
      </c>
      <c r="F8" s="9" t="s">
        <v>340</v>
      </c>
      <c r="G8" s="9" t="s">
        <v>52</v>
      </c>
      <c r="H8" s="9" t="s">
        <v>53</v>
      </c>
      <c r="I8" s="7">
        <f>IF(COUNTIF(F8:F8, "*DMS*") &gt; 0,   (INT(MID(G8, 1, FIND("°", G8) - 1)) + INT(MID(G8, FIND("°", G8) + 1, FIND("'", G8) - FIND("°", G8) - 1)) / 60 + VALUE(SUBSTITUTE(MID(G8, FIND("'", G8) + 1, LEN(G8) - FIND("'", G8) - 1), "'", "")) / 3600), G8)</f>
        <v>120.11430555555555</v>
      </c>
      <c r="J8" s="7">
        <f t="shared" si="9"/>
        <v>23.293722222222225</v>
      </c>
      <c r="K8" s="17" t="s">
        <v>78</v>
      </c>
      <c r="L8" s="17"/>
      <c r="M8" s="173" t="s">
        <v>365</v>
      </c>
      <c r="N8" s="127">
        <v>26.413999999999994</v>
      </c>
      <c r="P8" s="9" t="s">
        <v>54</v>
      </c>
      <c r="Q8" s="9">
        <v>2</v>
      </c>
      <c r="R8" s="10" t="s">
        <v>57</v>
      </c>
      <c r="S8" s="10">
        <v>5</v>
      </c>
      <c r="T8" s="18" t="s">
        <v>58</v>
      </c>
      <c r="U8" s="9">
        <v>850.98</v>
      </c>
      <c r="V8" s="75">
        <v>1</v>
      </c>
      <c r="W8" s="11">
        <f t="shared" si="1"/>
        <v>0</v>
      </c>
      <c r="X8" s="12">
        <v>560.89341000000013</v>
      </c>
      <c r="Y8" s="12">
        <f t="shared" si="2"/>
        <v>1.5171866611875504</v>
      </c>
      <c r="Z8" s="13">
        <v>5.12</v>
      </c>
      <c r="AA8" s="13">
        <f t="shared" si="3"/>
        <v>51.2</v>
      </c>
      <c r="AB8" s="14">
        <f t="shared" si="4"/>
        <v>388.39978526401296</v>
      </c>
      <c r="AC8" s="14"/>
      <c r="AD8" s="14"/>
      <c r="AE8" s="14"/>
      <c r="AP8" s="13" t="s">
        <v>77</v>
      </c>
      <c r="AQ8" s="15" t="s">
        <v>59</v>
      </c>
      <c r="AR8" s="9">
        <v>1</v>
      </c>
      <c r="AS8" s="16">
        <v>2.262</v>
      </c>
      <c r="AT8" s="16">
        <v>5.7614089399266115</v>
      </c>
      <c r="AU8" s="190">
        <f t="shared" si="5"/>
        <v>9.9741406613722035</v>
      </c>
      <c r="AV8" s="19">
        <f t="shared" si="6"/>
        <v>9.9318133955607575</v>
      </c>
      <c r="AW8" s="20">
        <v>40.18</v>
      </c>
      <c r="AX8" s="13">
        <v>40.96</v>
      </c>
      <c r="AY8" s="19">
        <f>IF(OR(ISBLANK(AU8),ISBLANK(AW8)),NA(),AU8*AW8/100)</f>
        <v>4.007609717739351</v>
      </c>
      <c r="AZ8" s="19">
        <f>IF(OR(ISBLANK(AV8),ISBLANK(AX8)),NA(),AV8*AX8/100)</f>
        <v>4.0680707668216867</v>
      </c>
      <c r="BM8" s="14"/>
    </row>
    <row r="9" spans="1:72" ht="16.2">
      <c r="A9" s="180" t="s">
        <v>364</v>
      </c>
      <c r="B9" s="17" t="s">
        <v>79</v>
      </c>
      <c r="C9" s="129" t="s">
        <v>299</v>
      </c>
      <c r="D9" s="9">
        <v>20230228</v>
      </c>
      <c r="E9" s="10">
        <v>1500</v>
      </c>
      <c r="F9" s="9" t="s">
        <v>340</v>
      </c>
      <c r="G9" s="9" t="s">
        <v>52</v>
      </c>
      <c r="H9" s="9" t="s">
        <v>53</v>
      </c>
      <c r="I9" s="7">
        <f t="shared" si="0"/>
        <v>120.11430555555555</v>
      </c>
      <c r="J9" s="7">
        <f t="shared" si="9"/>
        <v>23.293722222222225</v>
      </c>
      <c r="K9" s="17" t="s">
        <v>78</v>
      </c>
      <c r="L9" s="17"/>
      <c r="M9" s="173" t="s">
        <v>365</v>
      </c>
      <c r="N9" s="127">
        <v>26.413999999999994</v>
      </c>
      <c r="P9" s="9" t="s">
        <v>54</v>
      </c>
      <c r="Q9" s="9">
        <v>3</v>
      </c>
      <c r="R9" s="9" t="s">
        <v>55</v>
      </c>
      <c r="S9" s="10">
        <v>2</v>
      </c>
      <c r="T9" s="18" t="s">
        <v>58</v>
      </c>
      <c r="U9" s="9">
        <v>373.41</v>
      </c>
      <c r="V9" s="75">
        <v>1</v>
      </c>
      <c r="W9" s="11">
        <f t="shared" si="1"/>
        <v>0</v>
      </c>
      <c r="X9" s="12">
        <v>224.35736400000002</v>
      </c>
      <c r="Y9" s="12">
        <f t="shared" si="2"/>
        <v>1.6643536603505469</v>
      </c>
      <c r="Z9" s="13">
        <v>4.45</v>
      </c>
      <c r="AA9" s="13">
        <f t="shared" si="3"/>
        <v>44.5</v>
      </c>
      <c r="AB9" s="14">
        <f t="shared" si="4"/>
        <v>148.12747577119868</v>
      </c>
      <c r="AC9" s="14"/>
      <c r="AD9" s="14"/>
      <c r="AE9" s="14"/>
      <c r="BM9" s="14"/>
    </row>
    <row r="10" spans="1:72" ht="16.2">
      <c r="A10" s="180" t="s">
        <v>364</v>
      </c>
      <c r="B10" s="17" t="s">
        <v>79</v>
      </c>
      <c r="C10" s="129" t="s">
        <v>299</v>
      </c>
      <c r="D10" s="9">
        <v>20230228</v>
      </c>
      <c r="E10" s="10">
        <v>1500</v>
      </c>
      <c r="F10" s="9" t="s">
        <v>340</v>
      </c>
      <c r="G10" s="9" t="s">
        <v>52</v>
      </c>
      <c r="H10" s="9" t="s">
        <v>53</v>
      </c>
      <c r="I10" s="7">
        <f t="shared" si="0"/>
        <v>120.11430555555555</v>
      </c>
      <c r="J10" s="7">
        <f t="shared" si="9"/>
        <v>23.293722222222225</v>
      </c>
      <c r="K10" s="17" t="s">
        <v>78</v>
      </c>
      <c r="L10" s="17"/>
      <c r="M10" s="173" t="s">
        <v>365</v>
      </c>
      <c r="N10" s="127">
        <v>26.413999999999994</v>
      </c>
      <c r="P10" s="9" t="s">
        <v>54</v>
      </c>
      <c r="Q10" s="9">
        <v>3</v>
      </c>
      <c r="R10" s="10" t="s">
        <v>56</v>
      </c>
      <c r="S10" s="10">
        <v>3</v>
      </c>
      <c r="T10" s="18" t="s">
        <v>58</v>
      </c>
      <c r="U10" s="9">
        <v>323.99</v>
      </c>
      <c r="V10" s="75">
        <v>1</v>
      </c>
      <c r="W10" s="11">
        <f t="shared" si="1"/>
        <v>0</v>
      </c>
      <c r="X10" s="12">
        <v>336.53604600000006</v>
      </c>
      <c r="Y10" s="12">
        <f t="shared" si="2"/>
        <v>0.96272005287659423</v>
      </c>
      <c r="Z10" s="13">
        <v>5.2</v>
      </c>
      <c r="AA10" s="13">
        <f t="shared" si="3"/>
        <v>52</v>
      </c>
      <c r="AB10" s="14">
        <f t="shared" si="4"/>
        <v>150.1843282487487</v>
      </c>
      <c r="AC10" s="14"/>
      <c r="AD10" s="14"/>
      <c r="AE10" s="14"/>
      <c r="BM10" s="14"/>
    </row>
    <row r="11" spans="1:72" ht="16.2">
      <c r="A11" s="180" t="s">
        <v>364</v>
      </c>
      <c r="B11" s="17" t="s">
        <v>79</v>
      </c>
      <c r="C11" s="129" t="s">
        <v>299</v>
      </c>
      <c r="D11" s="9">
        <v>20230228</v>
      </c>
      <c r="E11" s="10">
        <v>1500</v>
      </c>
      <c r="F11" s="9" t="s">
        <v>340</v>
      </c>
      <c r="G11" s="9" t="s">
        <v>52</v>
      </c>
      <c r="H11" s="9" t="s">
        <v>53</v>
      </c>
      <c r="I11" s="7">
        <f t="shared" si="0"/>
        <v>120.11430555555555</v>
      </c>
      <c r="J11" s="7">
        <f t="shared" si="9"/>
        <v>23.293722222222225</v>
      </c>
      <c r="K11" s="17" t="s">
        <v>78</v>
      </c>
      <c r="L11" s="17"/>
      <c r="M11" s="173" t="s">
        <v>365</v>
      </c>
      <c r="N11" s="127">
        <v>26.413999999999994</v>
      </c>
      <c r="P11" s="9" t="s">
        <v>54</v>
      </c>
      <c r="Q11" s="9">
        <v>3</v>
      </c>
      <c r="R11" s="10" t="s">
        <v>57</v>
      </c>
      <c r="S11" s="10">
        <v>5</v>
      </c>
      <c r="T11" s="18" t="s">
        <v>58</v>
      </c>
      <c r="U11" s="9">
        <v>693.33</v>
      </c>
      <c r="V11" s="75">
        <v>1</v>
      </c>
      <c r="W11" s="11">
        <f t="shared" si="1"/>
        <v>0</v>
      </c>
      <c r="X11" s="12">
        <v>560.89341000000013</v>
      </c>
      <c r="Y11" s="12">
        <f t="shared" si="2"/>
        <v>1.2361172152120665</v>
      </c>
      <c r="Z11" s="13">
        <v>4.78</v>
      </c>
      <c r="AA11" s="13">
        <f t="shared" si="3"/>
        <v>47.800000000000004</v>
      </c>
      <c r="AB11" s="14">
        <f t="shared" si="4"/>
        <v>295.43201443568393</v>
      </c>
      <c r="AC11" s="14"/>
      <c r="AD11" s="14"/>
      <c r="AE11" s="14"/>
      <c r="BM11" s="14"/>
    </row>
    <row r="12" spans="1:72" ht="16.2">
      <c r="A12" s="18"/>
      <c r="B12" s="17"/>
      <c r="C12" s="129"/>
      <c r="D12" s="9"/>
      <c r="E12" s="10"/>
      <c r="F12" s="9"/>
      <c r="G12" s="9"/>
      <c r="H12" s="9"/>
      <c r="K12" s="17"/>
      <c r="L12" s="17"/>
      <c r="N12" s="127"/>
      <c r="P12" s="9"/>
      <c r="Q12" s="9"/>
      <c r="R12" s="9"/>
      <c r="S12" s="10"/>
      <c r="T12" s="18"/>
      <c r="U12" s="9"/>
      <c r="V12" s="75"/>
      <c r="X12" s="12"/>
      <c r="Y12" s="12"/>
      <c r="Z12" s="13"/>
      <c r="AA12" s="13"/>
      <c r="AB12" s="14"/>
      <c r="AC12" s="14"/>
      <c r="AD12" s="14"/>
      <c r="AE12" s="14"/>
      <c r="AI12" s="41"/>
      <c r="AJ12" s="41"/>
      <c r="AK12" s="41"/>
      <c r="AL12" s="41"/>
      <c r="AM12" s="41"/>
      <c r="AP12" s="137"/>
      <c r="AQ12" s="15"/>
      <c r="AR12" s="9"/>
      <c r="AS12" s="16"/>
      <c r="AT12" s="16"/>
      <c r="AW12" s="13"/>
      <c r="AX12"/>
      <c r="BA12" s="138"/>
      <c r="BB12" s="13"/>
      <c r="BJ12" s="12"/>
      <c r="BK12" s="9"/>
      <c r="BL12" s="14"/>
      <c r="BM12" s="14"/>
    </row>
    <row r="13" spans="1:72" ht="16.2">
      <c r="A13" s="18"/>
      <c r="B13" s="17"/>
      <c r="C13" s="129"/>
      <c r="D13" s="9"/>
      <c r="E13" s="10"/>
      <c r="F13" s="9"/>
      <c r="G13" s="9"/>
      <c r="H13" s="9"/>
      <c r="K13" s="17"/>
      <c r="L13" s="17"/>
      <c r="N13" s="127"/>
      <c r="P13" s="9"/>
      <c r="Q13" s="9"/>
      <c r="R13" s="10"/>
      <c r="S13" s="10"/>
      <c r="T13" s="18"/>
      <c r="U13" s="9"/>
      <c r="V13" s="75"/>
      <c r="X13" s="12"/>
      <c r="Y13" s="12"/>
      <c r="Z13" s="13"/>
      <c r="AA13" s="13"/>
      <c r="AB13" s="14"/>
      <c r="AC13" s="14"/>
      <c r="AD13" s="14"/>
      <c r="AE13" s="14"/>
      <c r="AP13" s="137"/>
      <c r="AQ13" s="15"/>
      <c r="AR13" s="9"/>
      <c r="AS13" s="16"/>
      <c r="AT13" s="16"/>
      <c r="AW13" s="13"/>
      <c r="AX13"/>
      <c r="BA13"/>
      <c r="BB13"/>
      <c r="BI13"/>
      <c r="BJ13"/>
      <c r="BK13"/>
      <c r="BL13"/>
      <c r="BM13" s="14"/>
    </row>
    <row r="14" spans="1:72" ht="16.2">
      <c r="A14" s="18"/>
      <c r="B14" s="17"/>
      <c r="C14" s="129"/>
      <c r="D14" s="9"/>
      <c r="E14" s="10"/>
      <c r="F14" s="9"/>
      <c r="G14" s="9"/>
      <c r="H14" s="9"/>
      <c r="K14" s="17"/>
      <c r="L14" s="17"/>
      <c r="N14" s="127"/>
      <c r="P14" s="9"/>
      <c r="Q14" s="9"/>
      <c r="R14" s="10"/>
      <c r="S14" s="10"/>
      <c r="T14" s="18"/>
      <c r="U14" s="9"/>
      <c r="V14" s="75"/>
      <c r="X14" s="12"/>
      <c r="Y14" s="12"/>
      <c r="Z14" s="13"/>
      <c r="AA14" s="13"/>
      <c r="AB14" s="14"/>
      <c r="AC14" s="14"/>
      <c r="AD14" s="14"/>
      <c r="AE14" s="14"/>
      <c r="AP14" s="137"/>
      <c r="AQ14" s="15"/>
      <c r="AR14" s="9"/>
      <c r="AS14" s="16"/>
      <c r="AT14" s="16"/>
      <c r="AW14" s="13"/>
      <c r="AX14" s="35"/>
      <c r="BA14" s="35"/>
      <c r="BB14" s="35"/>
      <c r="BI14" s="35"/>
      <c r="BJ14" s="35"/>
      <c r="BK14" s="35"/>
      <c r="BL14" s="35"/>
      <c r="BM14" s="14"/>
    </row>
    <row r="15" spans="1:72" ht="16.2">
      <c r="A15" s="18"/>
      <c r="B15" s="17"/>
      <c r="C15" s="129"/>
      <c r="D15" s="9"/>
      <c r="E15" s="10"/>
      <c r="F15" s="9"/>
      <c r="G15" s="9"/>
      <c r="H15" s="9"/>
      <c r="K15" s="17"/>
      <c r="L15" s="17"/>
      <c r="N15" s="127"/>
      <c r="P15" s="9"/>
      <c r="Q15" s="9"/>
      <c r="R15" s="9"/>
      <c r="S15" s="10"/>
      <c r="T15" s="18"/>
      <c r="U15" s="9"/>
      <c r="V15" s="75"/>
      <c r="X15" s="12"/>
      <c r="Y15" s="12"/>
      <c r="Z15" s="13"/>
      <c r="AA15" s="13"/>
      <c r="AB15" s="14"/>
      <c r="AC15" s="14"/>
      <c r="AD15" s="14"/>
      <c r="AE15" s="14"/>
      <c r="AP15" s="137"/>
      <c r="AQ15" s="15"/>
      <c r="AR15" s="9"/>
      <c r="AS15" s="16"/>
      <c r="AT15" s="16"/>
      <c r="AW15" s="13"/>
      <c r="AX15" s="35"/>
      <c r="BA15" s="35"/>
      <c r="BB15" s="35"/>
      <c r="BI15" s="35"/>
      <c r="BJ15" s="35"/>
      <c r="BK15" s="35"/>
      <c r="BL15" s="35"/>
      <c r="BM15" s="14"/>
    </row>
    <row r="16" spans="1:72" ht="16.2">
      <c r="A16" s="18"/>
      <c r="B16" s="17"/>
      <c r="C16" s="129"/>
      <c r="D16" s="9"/>
      <c r="E16" s="10"/>
      <c r="F16" s="9"/>
      <c r="G16" s="9"/>
      <c r="H16" s="9"/>
      <c r="K16" s="17"/>
      <c r="L16" s="17"/>
      <c r="N16" s="127"/>
      <c r="P16" s="9"/>
      <c r="Q16" s="9"/>
      <c r="R16" s="10"/>
      <c r="S16" s="10"/>
      <c r="T16" s="18"/>
      <c r="U16" s="9"/>
      <c r="V16" s="75"/>
      <c r="X16" s="12"/>
      <c r="Y16" s="12"/>
      <c r="Z16" s="13"/>
      <c r="AA16" s="13"/>
      <c r="AB16" s="14"/>
      <c r="AC16" s="14"/>
      <c r="AD16" s="14"/>
      <c r="AE16" s="14"/>
      <c r="AP16" s="137"/>
      <c r="AQ16" s="15"/>
      <c r="AR16" s="9"/>
      <c r="AS16" s="16"/>
      <c r="AT16" s="16"/>
      <c r="AW16" s="13"/>
      <c r="AX16" s="35"/>
      <c r="BA16" s="35"/>
      <c r="BB16" s="35"/>
      <c r="BI16" s="35"/>
      <c r="BJ16" s="35"/>
      <c r="BK16" s="35"/>
      <c r="BL16" s="35"/>
      <c r="BM16" s="14"/>
    </row>
    <row r="17" spans="1:65" ht="16.2">
      <c r="A17" s="18"/>
      <c r="B17" s="17"/>
      <c r="C17" s="129"/>
      <c r="D17" s="9"/>
      <c r="E17" s="10"/>
      <c r="F17" s="9"/>
      <c r="G17" s="9"/>
      <c r="H17" s="9"/>
      <c r="K17" s="17"/>
      <c r="L17" s="17"/>
      <c r="N17" s="127"/>
      <c r="P17" s="9"/>
      <c r="Q17" s="9"/>
      <c r="R17" s="10"/>
      <c r="S17" s="10"/>
      <c r="T17" s="18"/>
      <c r="U17" s="9"/>
      <c r="V17" s="75"/>
      <c r="X17" s="12"/>
      <c r="Y17" s="12"/>
      <c r="Z17" s="13"/>
      <c r="AA17" s="13"/>
      <c r="AB17" s="14"/>
      <c r="AC17" s="14"/>
      <c r="AD17" s="14"/>
      <c r="AE17" s="14"/>
      <c r="AP17" s="137"/>
      <c r="AQ17" s="15"/>
      <c r="AR17" s="9"/>
      <c r="AS17" s="16"/>
      <c r="AT17" s="16"/>
      <c r="AW17" s="13"/>
      <c r="AX17" s="35"/>
      <c r="BA17" s="35"/>
      <c r="BB17" s="35"/>
      <c r="BI17" s="35"/>
      <c r="BJ17" s="35"/>
      <c r="BK17" s="35"/>
      <c r="BL17" s="35"/>
      <c r="BM17" s="14"/>
    </row>
    <row r="18" spans="1:65" ht="16.2">
      <c r="A18" s="18"/>
      <c r="B18" s="17"/>
      <c r="C18" s="129"/>
      <c r="D18" s="9"/>
      <c r="E18" s="10"/>
      <c r="F18" s="9"/>
      <c r="G18" s="9"/>
      <c r="H18" s="9"/>
      <c r="K18" s="17"/>
      <c r="L18" s="17"/>
      <c r="N18" s="127"/>
      <c r="P18" s="9"/>
      <c r="Q18" s="9"/>
      <c r="R18" s="9"/>
      <c r="S18" s="10"/>
      <c r="T18" s="18"/>
      <c r="U18" s="9"/>
      <c r="V18" s="75"/>
      <c r="X18" s="12"/>
      <c r="Y18" s="12"/>
      <c r="Z18" s="13"/>
      <c r="AA18" s="13"/>
      <c r="AB18" s="14"/>
      <c r="AC18" s="14"/>
      <c r="AD18" s="14"/>
      <c r="AE18" s="14"/>
      <c r="AP18" s="137"/>
      <c r="AQ18" s="15"/>
      <c r="AR18" s="9"/>
      <c r="AS18" s="16"/>
      <c r="AT18" s="16"/>
      <c r="AW18" s="13"/>
      <c r="AX18" s="35"/>
      <c r="BA18" s="35"/>
      <c r="BB18" s="35"/>
      <c r="BI18" s="35"/>
      <c r="BJ18" s="35"/>
      <c r="BK18" s="35"/>
      <c r="BL18" s="35"/>
      <c r="BM18" s="14"/>
    </row>
    <row r="19" spans="1:65" ht="16.2">
      <c r="A19" s="18"/>
      <c r="B19" s="17"/>
      <c r="C19" s="129"/>
      <c r="D19" s="9"/>
      <c r="E19" s="10"/>
      <c r="F19" s="9"/>
      <c r="G19" s="9"/>
      <c r="H19" s="9"/>
      <c r="K19" s="17"/>
      <c r="L19" s="17"/>
      <c r="N19" s="127"/>
      <c r="P19" s="9"/>
      <c r="Q19" s="9"/>
      <c r="R19" s="10"/>
      <c r="S19" s="10"/>
      <c r="T19" s="18"/>
      <c r="U19" s="9"/>
      <c r="V19" s="75"/>
      <c r="X19" s="12"/>
      <c r="Y19" s="12"/>
      <c r="Z19" s="13"/>
      <c r="AA19" s="13"/>
      <c r="AB19" s="14"/>
      <c r="AC19" s="14"/>
      <c r="AD19" s="14"/>
      <c r="AE19" s="14"/>
      <c r="AP19" s="137"/>
      <c r="AQ19" s="15"/>
      <c r="AR19" s="9"/>
      <c r="AS19" s="16"/>
      <c r="AT19" s="16"/>
      <c r="AW19" s="7"/>
      <c r="BA19" s="138"/>
      <c r="BB19" s="13"/>
      <c r="BI19" s="35"/>
      <c r="BJ19" s="35"/>
      <c r="BK19" s="35"/>
      <c r="BL19" s="35"/>
      <c r="BM19" s="14"/>
    </row>
    <row r="20" spans="1:65" ht="16.2">
      <c r="A20" s="18"/>
      <c r="B20" s="17"/>
      <c r="C20" s="129"/>
      <c r="D20" s="9"/>
      <c r="E20" s="10"/>
      <c r="F20" s="9"/>
      <c r="G20" s="9"/>
      <c r="H20" s="9"/>
      <c r="K20" s="17"/>
      <c r="L20" s="17"/>
      <c r="N20" s="127"/>
      <c r="P20" s="9"/>
      <c r="Q20" s="9"/>
      <c r="R20" s="10"/>
      <c r="S20" s="10"/>
      <c r="T20" s="18"/>
      <c r="U20" s="9"/>
      <c r="V20" s="75"/>
      <c r="X20" s="12"/>
      <c r="Y20" s="12"/>
      <c r="Z20" s="13"/>
      <c r="AA20" s="13"/>
      <c r="AB20" s="14"/>
      <c r="AC20" s="14"/>
      <c r="AD20" s="14"/>
      <c r="AE20" s="14"/>
      <c r="AP20" s="137"/>
      <c r="AQ20" s="15"/>
      <c r="AR20" s="9"/>
      <c r="AS20" s="16"/>
      <c r="AT20" s="16"/>
      <c r="AW20" s="7"/>
      <c r="BA20" s="35"/>
      <c r="BB20" s="35"/>
      <c r="BI20" s="35"/>
      <c r="BJ20" s="35"/>
      <c r="BK20" s="35"/>
      <c r="BL20" s="35"/>
      <c r="BM20" s="14"/>
    </row>
    <row r="21" spans="1:65" ht="16.2">
      <c r="A21" s="18"/>
      <c r="B21" s="17"/>
      <c r="C21" s="129"/>
      <c r="D21" s="9"/>
      <c r="E21" s="10"/>
      <c r="F21" s="9"/>
      <c r="G21" s="9"/>
      <c r="H21" s="9"/>
      <c r="K21" s="17"/>
      <c r="L21" s="17"/>
      <c r="N21" s="127"/>
      <c r="P21" s="9"/>
      <c r="Q21" s="9"/>
      <c r="R21" s="10"/>
      <c r="S21" s="10"/>
      <c r="T21" s="18"/>
      <c r="U21" s="9"/>
      <c r="V21" s="139"/>
      <c r="X21" s="12"/>
      <c r="Y21" s="12"/>
      <c r="Z21" s="13"/>
      <c r="AA21" s="13"/>
      <c r="AB21" s="14"/>
      <c r="AC21" s="14"/>
      <c r="AD21" s="14"/>
      <c r="AE21" s="14"/>
      <c r="AP21" s="137"/>
      <c r="AQ21" s="15"/>
      <c r="AR21" s="9"/>
      <c r="AS21" s="16"/>
      <c r="AT21" s="16"/>
      <c r="AW21" s="7"/>
      <c r="BA21" s="35"/>
      <c r="BB21" s="35"/>
      <c r="BI21" s="35"/>
      <c r="BJ21" s="35"/>
      <c r="BK21" s="35"/>
      <c r="BL21" s="35"/>
      <c r="BM21" s="14"/>
    </row>
    <row r="22" spans="1:65" ht="16.2">
      <c r="A22" s="18"/>
      <c r="B22" s="17"/>
      <c r="C22" s="129"/>
      <c r="D22" s="9"/>
      <c r="E22" s="10"/>
      <c r="F22" s="9"/>
      <c r="G22" s="9"/>
      <c r="H22" s="9"/>
      <c r="K22" s="17"/>
      <c r="L22" s="17"/>
      <c r="N22" s="127"/>
      <c r="P22" s="9"/>
      <c r="Q22" s="9"/>
      <c r="R22" s="10"/>
      <c r="S22" s="10"/>
      <c r="T22" s="18"/>
      <c r="U22" s="9"/>
      <c r="V22" s="139"/>
      <c r="X22" s="12"/>
      <c r="Y22" s="12"/>
      <c r="Z22" s="13"/>
      <c r="AA22" s="13"/>
      <c r="AB22" s="14"/>
      <c r="AC22" s="14"/>
      <c r="AD22" s="14"/>
      <c r="AE22" s="14"/>
      <c r="AP22" s="137"/>
      <c r="AQ22" s="15"/>
      <c r="AR22" s="9"/>
      <c r="AS22" s="16"/>
      <c r="AT22" s="16"/>
      <c r="AW22" s="7"/>
      <c r="BA22" s="35"/>
      <c r="BB22" s="35"/>
      <c r="BI22" s="35"/>
      <c r="BJ22" s="35"/>
      <c r="BK22" s="35"/>
      <c r="BL22" s="35"/>
      <c r="BM22" s="14"/>
    </row>
    <row r="23" spans="1:65" ht="16.2">
      <c r="A23" s="18"/>
      <c r="B23" s="17"/>
      <c r="C23" s="129"/>
      <c r="D23" s="9"/>
      <c r="E23" s="10"/>
      <c r="F23" s="9"/>
      <c r="G23" s="9"/>
      <c r="H23" s="9"/>
      <c r="K23" s="17"/>
      <c r="L23" s="17"/>
      <c r="N23" s="127"/>
      <c r="P23" s="9"/>
      <c r="Q23" s="9"/>
      <c r="R23" s="10"/>
      <c r="S23" s="10"/>
      <c r="T23" s="18"/>
      <c r="U23" s="9"/>
      <c r="V23" s="139"/>
      <c r="X23" s="12"/>
      <c r="Y23" s="12"/>
      <c r="Z23" s="13"/>
      <c r="AA23" s="13"/>
      <c r="AB23" s="14"/>
      <c r="AC23" s="14"/>
      <c r="AD23" s="14"/>
      <c r="AE23" s="14"/>
      <c r="AP23" s="137"/>
      <c r="AQ23" s="15"/>
      <c r="AR23" s="9"/>
      <c r="AS23" s="16"/>
      <c r="AT23" s="16"/>
      <c r="AW23" s="7"/>
      <c r="BA23" s="35"/>
      <c r="BB23" s="35"/>
      <c r="BI23" s="35"/>
      <c r="BJ23" s="35"/>
      <c r="BK23" s="35"/>
      <c r="BL23" s="35"/>
      <c r="BM23" s="14"/>
    </row>
    <row r="24" spans="1:65" ht="16.2">
      <c r="A24" s="17"/>
      <c r="B24" s="17"/>
      <c r="C24" s="129"/>
      <c r="D24" s="9"/>
      <c r="F24" s="9"/>
      <c r="G24" s="9"/>
      <c r="H24" s="9"/>
      <c r="K24" s="17"/>
      <c r="L24" s="17"/>
      <c r="N24" s="127"/>
      <c r="P24" s="9"/>
      <c r="Q24" s="9"/>
      <c r="R24" s="9"/>
      <c r="S24" s="10"/>
      <c r="T24" s="18"/>
      <c r="U24" s="9"/>
      <c r="V24" s="139"/>
      <c r="X24" s="12"/>
      <c r="Y24" s="12"/>
      <c r="Z24" s="13"/>
      <c r="AA24" s="13"/>
      <c r="AB24" s="14"/>
      <c r="AC24" s="14"/>
      <c r="AD24" s="14"/>
      <c r="AE24" s="14"/>
      <c r="AI24" s="41"/>
      <c r="AJ24" s="41"/>
      <c r="AK24" s="41"/>
      <c r="AL24" s="41"/>
      <c r="AM24" s="41"/>
      <c r="AP24" s="137"/>
      <c r="AQ24" s="15"/>
      <c r="AR24" s="9"/>
      <c r="AS24" s="16"/>
      <c r="AT24" s="16"/>
      <c r="AW24" s="7"/>
      <c r="BA24" s="138"/>
      <c r="BI24" s="12"/>
      <c r="BJ24" s="12"/>
      <c r="BK24" s="140"/>
      <c r="BL24" s="14"/>
      <c r="BM24" s="14"/>
    </row>
    <row r="25" spans="1:65" ht="16.2">
      <c r="A25" s="17"/>
      <c r="B25" s="17"/>
      <c r="C25" s="129"/>
      <c r="D25" s="9"/>
      <c r="F25" s="9"/>
      <c r="G25" s="9"/>
      <c r="H25" s="9"/>
      <c r="K25" s="17"/>
      <c r="L25" s="17"/>
      <c r="N25" s="127"/>
      <c r="P25" s="9"/>
      <c r="Q25" s="9"/>
      <c r="R25" s="10"/>
      <c r="S25" s="10"/>
      <c r="T25" s="18"/>
      <c r="U25" s="9"/>
      <c r="V25" s="139"/>
      <c r="X25" s="12"/>
      <c r="Y25" s="12"/>
      <c r="Z25" s="13"/>
      <c r="AA25" s="13"/>
      <c r="AB25" s="14"/>
      <c r="AC25" s="14"/>
      <c r="AD25" s="14"/>
      <c r="AE25" s="14"/>
      <c r="AP25" s="137"/>
      <c r="AQ25" s="15"/>
      <c r="AR25" s="9"/>
      <c r="AS25" s="16"/>
      <c r="AT25" s="16"/>
      <c r="AW25" s="7"/>
      <c r="BA25" s="35"/>
      <c r="BB25" s="35"/>
      <c r="BI25" s="35"/>
      <c r="BJ25" s="35"/>
      <c r="BK25" s="35"/>
      <c r="BL25" s="35"/>
      <c r="BM25" s="14"/>
    </row>
    <row r="26" spans="1:65" ht="16.2">
      <c r="A26" s="17"/>
      <c r="B26" s="17"/>
      <c r="C26" s="129"/>
      <c r="D26" s="9"/>
      <c r="F26" s="9"/>
      <c r="G26" s="9"/>
      <c r="H26" s="9"/>
      <c r="K26" s="17"/>
      <c r="L26" s="17"/>
      <c r="N26" s="127"/>
      <c r="P26" s="9"/>
      <c r="Q26" s="9"/>
      <c r="R26" s="10"/>
      <c r="S26" s="10"/>
      <c r="T26" s="18"/>
      <c r="U26" s="9"/>
      <c r="V26" s="139"/>
      <c r="X26" s="12"/>
      <c r="Y26" s="12"/>
      <c r="Z26" s="13"/>
      <c r="AA26" s="13"/>
      <c r="AB26" s="14"/>
      <c r="AC26" s="14"/>
      <c r="AD26" s="14"/>
      <c r="AE26" s="14"/>
      <c r="AP26" s="137"/>
      <c r="AQ26" s="15"/>
      <c r="AR26" s="9"/>
      <c r="AS26" s="16"/>
      <c r="AT26" s="16"/>
      <c r="AW26" s="7"/>
      <c r="BA26" s="35"/>
      <c r="BB26" s="35"/>
      <c r="BI26" s="35"/>
      <c r="BJ26" s="35"/>
      <c r="BK26" s="35"/>
      <c r="BL26" s="35"/>
      <c r="BM26" s="14"/>
    </row>
    <row r="27" spans="1:65" ht="16.2">
      <c r="A27" s="17"/>
      <c r="B27" s="17"/>
      <c r="C27" s="129"/>
      <c r="D27" s="9"/>
      <c r="F27" s="9"/>
      <c r="G27" s="9"/>
      <c r="H27" s="9"/>
      <c r="K27" s="17"/>
      <c r="L27" s="17"/>
      <c r="N27" s="127"/>
      <c r="P27" s="9"/>
      <c r="Q27" s="9"/>
      <c r="R27" s="9"/>
      <c r="S27" s="10"/>
      <c r="T27" s="18"/>
      <c r="U27" s="9"/>
      <c r="V27" s="139"/>
      <c r="X27" s="12"/>
      <c r="Y27" s="12"/>
      <c r="Z27" s="13"/>
      <c r="AA27" s="13"/>
      <c r="AB27" s="14"/>
      <c r="AC27" s="14"/>
      <c r="AD27" s="14"/>
      <c r="AE27" s="14"/>
      <c r="AP27" s="137"/>
      <c r="AQ27" s="15"/>
      <c r="AR27" s="9"/>
      <c r="AS27" s="16"/>
      <c r="AT27" s="16"/>
      <c r="AW27" s="7"/>
      <c r="BA27" s="35"/>
      <c r="BB27" s="35"/>
      <c r="BI27" s="35"/>
      <c r="BJ27" s="35"/>
      <c r="BK27" s="35"/>
      <c r="BL27" s="35"/>
      <c r="BM27" s="14"/>
    </row>
    <row r="28" spans="1:65" ht="16.2">
      <c r="A28" s="17"/>
      <c r="B28" s="17"/>
      <c r="C28" s="129"/>
      <c r="D28" s="9"/>
      <c r="F28" s="9"/>
      <c r="G28" s="9"/>
      <c r="H28" s="9"/>
      <c r="K28" s="17"/>
      <c r="L28" s="17"/>
      <c r="N28" s="127"/>
      <c r="P28" s="9"/>
      <c r="Q28" s="9"/>
      <c r="R28" s="10"/>
      <c r="S28" s="10"/>
      <c r="T28" s="18"/>
      <c r="U28" s="9"/>
      <c r="V28" s="139"/>
      <c r="X28" s="12"/>
      <c r="Y28" s="12"/>
      <c r="Z28" s="13"/>
      <c r="AA28" s="13"/>
      <c r="AB28" s="14"/>
      <c r="AC28" s="14"/>
      <c r="AD28" s="14"/>
      <c r="AE28" s="14"/>
      <c r="AP28" s="137"/>
      <c r="AQ28" s="15"/>
      <c r="AR28" s="9"/>
      <c r="AS28" s="16"/>
      <c r="AT28" s="16"/>
      <c r="AW28" s="7"/>
      <c r="BA28" s="35"/>
      <c r="BB28" s="35"/>
      <c r="BI28" s="35"/>
      <c r="BJ28" s="35"/>
      <c r="BK28" s="35"/>
      <c r="BL28" s="35"/>
      <c r="BM28" s="14"/>
    </row>
    <row r="29" spans="1:65" ht="16.2">
      <c r="A29" s="17"/>
      <c r="B29" s="17"/>
      <c r="C29" s="129"/>
      <c r="D29" s="9"/>
      <c r="F29" s="9"/>
      <c r="G29" s="9"/>
      <c r="H29" s="9"/>
      <c r="K29" s="17"/>
      <c r="L29" s="17"/>
      <c r="N29" s="127"/>
      <c r="P29" s="9"/>
      <c r="Q29" s="9"/>
      <c r="R29" s="10"/>
      <c r="S29" s="10"/>
      <c r="T29" s="18"/>
      <c r="U29" s="9"/>
      <c r="V29" s="139"/>
      <c r="X29" s="12"/>
      <c r="Y29" s="12"/>
      <c r="Z29" s="13"/>
      <c r="AA29" s="13"/>
      <c r="AB29" s="14"/>
      <c r="AC29" s="14"/>
      <c r="AD29" s="14"/>
      <c r="AE29" s="14"/>
      <c r="AP29" s="137"/>
      <c r="AQ29" s="15"/>
      <c r="AR29" s="9"/>
      <c r="AS29" s="16"/>
      <c r="AT29" s="16"/>
      <c r="AW29" s="7"/>
      <c r="BA29" s="35"/>
      <c r="BB29" s="35"/>
      <c r="BI29" s="35"/>
      <c r="BJ29" s="35"/>
      <c r="BK29" s="35"/>
      <c r="BL29" s="35"/>
      <c r="BM29" s="14"/>
    </row>
    <row r="30" spans="1:65" ht="16.2">
      <c r="A30" s="17"/>
      <c r="B30" s="17"/>
      <c r="C30" s="129"/>
      <c r="D30" s="9"/>
      <c r="F30" s="9"/>
      <c r="G30" s="9"/>
      <c r="H30" s="9"/>
      <c r="K30" s="17"/>
      <c r="L30" s="17"/>
      <c r="N30" s="127"/>
      <c r="P30" s="9"/>
      <c r="Q30" s="9"/>
      <c r="R30" s="9"/>
      <c r="S30" s="10"/>
      <c r="T30" s="18"/>
      <c r="U30" s="9"/>
      <c r="V30" s="139"/>
      <c r="X30" s="12"/>
      <c r="Y30" s="12"/>
      <c r="Z30" s="13"/>
      <c r="AA30" s="13"/>
      <c r="AB30" s="14"/>
      <c r="AC30" s="14"/>
      <c r="AD30" s="14"/>
      <c r="AE30" s="14"/>
      <c r="AP30" s="137"/>
      <c r="AQ30" s="15"/>
      <c r="AR30" s="9"/>
      <c r="AS30" s="16"/>
      <c r="AT30" s="16"/>
      <c r="AW30" s="7"/>
      <c r="BA30" s="35"/>
      <c r="BB30" s="35"/>
      <c r="BI30" s="35"/>
      <c r="BJ30" s="35"/>
      <c r="BK30" s="35"/>
      <c r="BL30" s="35"/>
      <c r="BM30" s="14"/>
    </row>
    <row r="31" spans="1:65" ht="16.2">
      <c r="A31" s="17"/>
      <c r="B31" s="17"/>
      <c r="C31" s="129"/>
      <c r="D31" s="9"/>
      <c r="F31" s="9"/>
      <c r="G31" s="9"/>
      <c r="H31" s="9"/>
      <c r="K31" s="17"/>
      <c r="L31" s="17"/>
      <c r="N31" s="127"/>
      <c r="P31" s="9"/>
      <c r="Q31" s="9"/>
      <c r="R31" s="10"/>
      <c r="S31" s="10"/>
      <c r="T31" s="18"/>
      <c r="U31" s="9"/>
      <c r="V31" s="139"/>
      <c r="X31" s="12"/>
      <c r="Y31" s="12"/>
      <c r="Z31" s="13"/>
      <c r="AA31" s="13"/>
      <c r="AB31" s="14"/>
      <c r="AC31" s="14"/>
      <c r="AD31" s="14"/>
      <c r="AE31" s="14"/>
      <c r="AP31" s="137"/>
      <c r="AQ31" s="15"/>
      <c r="AR31" s="9"/>
      <c r="AS31" s="16"/>
      <c r="AT31" s="16"/>
      <c r="AW31" s="7"/>
      <c r="BA31" s="35"/>
      <c r="BB31" s="35"/>
      <c r="BI31" s="35"/>
      <c r="BJ31" s="35"/>
      <c r="BK31" s="35"/>
      <c r="BL31" s="35"/>
      <c r="BM31" s="14"/>
    </row>
    <row r="32" spans="1:65" ht="16.2">
      <c r="A32" s="17"/>
      <c r="B32" s="17"/>
      <c r="C32" s="129"/>
      <c r="D32" s="9"/>
      <c r="F32" s="9"/>
      <c r="G32" s="9"/>
      <c r="H32" s="9"/>
      <c r="K32" s="17"/>
      <c r="L32" s="17"/>
      <c r="N32" s="127"/>
      <c r="P32" s="9"/>
      <c r="Q32" s="9"/>
      <c r="R32" s="10"/>
      <c r="S32" s="10"/>
      <c r="T32" s="18"/>
      <c r="U32" s="9"/>
      <c r="V32" s="139"/>
      <c r="X32" s="12"/>
      <c r="Y32" s="12"/>
      <c r="Z32" s="13"/>
      <c r="AA32" s="13"/>
      <c r="AB32" s="14"/>
      <c r="AC32" s="14"/>
      <c r="AD32" s="14"/>
      <c r="AE32" s="14"/>
      <c r="AP32" s="35"/>
      <c r="AQ32" s="35"/>
      <c r="AR32" s="35"/>
      <c r="AS32" s="35"/>
      <c r="AT32" s="35"/>
      <c r="AW32" s="35"/>
      <c r="AX32" s="35"/>
      <c r="BA32" s="35"/>
      <c r="BB32" s="35"/>
      <c r="BI32" s="35"/>
      <c r="BJ32" s="35"/>
      <c r="BK32" s="35"/>
      <c r="BL32" s="35"/>
      <c r="BM32" s="14"/>
    </row>
    <row r="33" spans="1:65" ht="16.2">
      <c r="A33" s="17"/>
      <c r="B33" s="17"/>
      <c r="C33" s="129"/>
      <c r="D33" s="9"/>
      <c r="F33" s="9"/>
      <c r="G33" s="9"/>
      <c r="H33" s="9"/>
      <c r="K33" s="17"/>
      <c r="L33" s="17"/>
      <c r="P33" s="17"/>
      <c r="Q33" s="9"/>
      <c r="R33" s="9"/>
      <c r="S33" s="10"/>
      <c r="T33" s="17"/>
      <c r="U33" s="9"/>
      <c r="V33" s="139"/>
      <c r="X33" s="12"/>
      <c r="Y33" s="12"/>
      <c r="Z33" s="13"/>
      <c r="AA33" s="13"/>
      <c r="AB33" s="14"/>
      <c r="AC33" s="14"/>
      <c r="AD33" s="14"/>
      <c r="AE33" s="14"/>
      <c r="AI33" s="41"/>
      <c r="AJ33" s="41"/>
      <c r="AK33" s="41"/>
      <c r="AL33" s="41"/>
      <c r="AM33" s="41"/>
      <c r="AP33" s="137"/>
      <c r="AQ33" s="141"/>
      <c r="AS33" s="16"/>
      <c r="AT33" s="16"/>
      <c r="AW33" s="7"/>
      <c r="BA33" s="138"/>
      <c r="BI33" s="12"/>
      <c r="BJ33" s="12"/>
      <c r="BK33" s="140"/>
      <c r="BL33" s="14"/>
      <c r="BM33" s="14"/>
    </row>
    <row r="34" spans="1:65" ht="16.2">
      <c r="A34" s="17"/>
      <c r="B34" s="17"/>
      <c r="C34" s="129"/>
      <c r="D34" s="9"/>
      <c r="F34" s="9"/>
      <c r="G34" s="9"/>
      <c r="H34" s="9"/>
      <c r="K34" s="17"/>
      <c r="L34" s="17"/>
      <c r="P34" s="17"/>
      <c r="Q34" s="9"/>
      <c r="R34" s="10"/>
      <c r="S34" s="10"/>
      <c r="T34" s="17"/>
      <c r="U34" s="9"/>
      <c r="V34" s="139"/>
      <c r="X34" s="12"/>
      <c r="Y34" s="12"/>
      <c r="Z34" s="13"/>
      <c r="AA34" s="13"/>
      <c r="AB34" s="14"/>
      <c r="AC34" s="14"/>
      <c r="AD34" s="14"/>
      <c r="AE34" s="14"/>
      <c r="AP34" s="137"/>
      <c r="AQ34" s="141"/>
      <c r="AS34" s="16"/>
      <c r="AT34" s="16"/>
      <c r="AW34" s="7"/>
      <c r="BA34" s="35"/>
      <c r="BB34" s="35"/>
      <c r="BI34" s="35"/>
      <c r="BJ34" s="35"/>
      <c r="BK34" s="35"/>
      <c r="BL34" s="35"/>
      <c r="BM34" s="14"/>
    </row>
    <row r="35" spans="1:65" ht="16.2">
      <c r="A35" s="17"/>
      <c r="B35" s="17"/>
      <c r="C35" s="129"/>
      <c r="D35" s="9"/>
      <c r="F35" s="9"/>
      <c r="G35" s="9"/>
      <c r="H35" s="9"/>
      <c r="K35" s="17"/>
      <c r="L35" s="17"/>
      <c r="P35" s="17"/>
      <c r="Q35" s="9"/>
      <c r="R35" s="10"/>
      <c r="S35" s="10"/>
      <c r="T35" s="17"/>
      <c r="U35" s="9"/>
      <c r="V35" s="139"/>
      <c r="X35" s="12"/>
      <c r="Y35" s="12"/>
      <c r="Z35" s="13"/>
      <c r="AA35" s="13"/>
      <c r="AB35" s="14"/>
      <c r="AC35" s="14"/>
      <c r="AD35" s="14"/>
      <c r="AE35" s="14"/>
      <c r="AP35" s="137"/>
      <c r="AQ35" s="141"/>
      <c r="AS35" s="16"/>
      <c r="AT35" s="16"/>
      <c r="AW35" s="7"/>
      <c r="BA35" s="35"/>
      <c r="BB35" s="35"/>
      <c r="BI35" s="35"/>
      <c r="BJ35" s="35"/>
      <c r="BK35" s="35"/>
      <c r="BL35" s="35"/>
      <c r="BM35" s="14"/>
    </row>
    <row r="36" spans="1:65" ht="16.2">
      <c r="A36" s="17"/>
      <c r="B36" s="17"/>
      <c r="C36" s="129"/>
      <c r="D36" s="9"/>
      <c r="F36" s="9"/>
      <c r="G36" s="9"/>
      <c r="H36" s="9"/>
      <c r="K36" s="17"/>
      <c r="L36" s="17"/>
      <c r="P36" s="17"/>
      <c r="Q36" s="9"/>
      <c r="R36" s="9"/>
      <c r="S36" s="10"/>
      <c r="T36" s="17"/>
      <c r="U36" s="9"/>
      <c r="V36" s="139"/>
      <c r="X36" s="12"/>
      <c r="Y36" s="12"/>
      <c r="Z36" s="13"/>
      <c r="AA36" s="13"/>
      <c r="AB36" s="14"/>
      <c r="AC36" s="14"/>
      <c r="AD36" s="14"/>
      <c r="AE36" s="14"/>
      <c r="AP36" s="137"/>
      <c r="AQ36" s="141"/>
      <c r="AS36" s="16"/>
      <c r="AT36" s="16"/>
      <c r="AW36" s="7"/>
      <c r="BA36" s="35"/>
      <c r="BB36" s="35"/>
      <c r="BI36" s="35"/>
      <c r="BJ36" s="35"/>
      <c r="BK36" s="35"/>
      <c r="BL36" s="35"/>
      <c r="BM36" s="14"/>
    </row>
    <row r="37" spans="1:65" ht="16.2">
      <c r="A37" s="17"/>
      <c r="B37" s="17"/>
      <c r="C37" s="129"/>
      <c r="D37" s="9"/>
      <c r="F37" s="9"/>
      <c r="G37" s="9"/>
      <c r="H37" s="9"/>
      <c r="K37" s="17"/>
      <c r="L37" s="17"/>
      <c r="P37" s="17"/>
      <c r="Q37" s="9"/>
      <c r="R37" s="10"/>
      <c r="S37" s="10"/>
      <c r="T37" s="17"/>
      <c r="U37" s="9"/>
      <c r="V37" s="139"/>
      <c r="X37" s="12"/>
      <c r="Y37" s="12"/>
      <c r="Z37" s="13"/>
      <c r="AA37" s="13"/>
      <c r="AB37" s="14"/>
      <c r="AC37" s="14"/>
      <c r="AD37" s="14"/>
      <c r="AE37" s="14"/>
      <c r="AP37" s="137"/>
      <c r="AQ37" s="141"/>
      <c r="AS37" s="16"/>
      <c r="AT37" s="16"/>
      <c r="AW37" s="7"/>
      <c r="BA37" s="35"/>
      <c r="BB37" s="35"/>
      <c r="BI37" s="35"/>
      <c r="BJ37" s="35"/>
      <c r="BK37" s="35"/>
      <c r="BL37" s="35"/>
      <c r="BM37" s="14"/>
    </row>
    <row r="38" spans="1:65" ht="16.2">
      <c r="A38" s="17"/>
      <c r="B38" s="17"/>
      <c r="C38" s="129"/>
      <c r="D38" s="9"/>
      <c r="F38" s="9"/>
      <c r="G38" s="9"/>
      <c r="H38" s="9"/>
      <c r="K38" s="17"/>
      <c r="L38" s="17"/>
      <c r="P38" s="17"/>
      <c r="Q38" s="9"/>
      <c r="R38" s="10"/>
      <c r="S38" s="10"/>
      <c r="T38" s="17"/>
      <c r="U38" s="9"/>
      <c r="V38" s="139"/>
      <c r="X38" s="12"/>
      <c r="Y38" s="12"/>
      <c r="Z38" s="13"/>
      <c r="AA38" s="13"/>
      <c r="AB38" s="14"/>
      <c r="AC38" s="14"/>
      <c r="AD38" s="14"/>
      <c r="AE38" s="14"/>
      <c r="AP38" s="35"/>
      <c r="AQ38" s="35"/>
      <c r="AR38" s="35"/>
      <c r="AS38" s="35"/>
      <c r="AT38" s="16"/>
      <c r="AW38" s="35"/>
      <c r="AX38" s="35"/>
      <c r="BA38" s="35"/>
      <c r="BB38" s="35"/>
      <c r="BI38" s="35"/>
      <c r="BJ38" s="35"/>
      <c r="BK38" s="35"/>
      <c r="BL38" s="35"/>
      <c r="BM38" s="14"/>
    </row>
    <row r="39" spans="1:65" ht="16.2">
      <c r="A39" s="17"/>
      <c r="B39" s="17"/>
      <c r="C39" s="129"/>
      <c r="D39" s="9"/>
      <c r="F39" s="9"/>
      <c r="G39" s="9"/>
      <c r="H39" s="9"/>
      <c r="K39" s="17"/>
      <c r="L39" s="17"/>
      <c r="P39" s="17"/>
      <c r="Q39" s="9"/>
      <c r="R39" s="9"/>
      <c r="S39" s="10"/>
      <c r="T39" s="17"/>
      <c r="U39" s="9"/>
      <c r="V39" s="139"/>
      <c r="X39" s="12"/>
      <c r="Y39" s="12"/>
      <c r="Z39" s="13"/>
      <c r="AA39" s="13"/>
      <c r="AB39" s="14"/>
      <c r="AC39" s="14"/>
      <c r="AD39" s="14"/>
      <c r="AE39" s="14"/>
      <c r="AP39" s="35"/>
      <c r="AQ39" s="35"/>
      <c r="AR39" s="35"/>
      <c r="AS39" s="35"/>
      <c r="AT39" s="35"/>
      <c r="AW39" s="35"/>
      <c r="AX39" s="35"/>
      <c r="BA39" s="35"/>
      <c r="BB39" s="35"/>
      <c r="BI39" s="35"/>
      <c r="BJ39" s="35"/>
      <c r="BK39" s="35"/>
      <c r="BL39" s="35"/>
      <c r="BM39" s="14"/>
    </row>
    <row r="40" spans="1:65" ht="16.2">
      <c r="A40" s="17"/>
      <c r="B40" s="17"/>
      <c r="C40" s="129"/>
      <c r="D40" s="9"/>
      <c r="F40" s="9"/>
      <c r="G40" s="9"/>
      <c r="H40" s="9"/>
      <c r="K40" s="17"/>
      <c r="L40" s="17"/>
      <c r="P40" s="17"/>
      <c r="Q40" s="9"/>
      <c r="R40" s="10"/>
      <c r="S40" s="10"/>
      <c r="T40" s="17"/>
      <c r="U40" s="9"/>
      <c r="V40" s="139"/>
      <c r="X40" s="12"/>
      <c r="Y40" s="12"/>
      <c r="Z40" s="13"/>
      <c r="AA40" s="13"/>
      <c r="AB40" s="14"/>
      <c r="AC40" s="14"/>
      <c r="AD40" s="14"/>
      <c r="AE40" s="14"/>
      <c r="AP40" s="35"/>
      <c r="AQ40" s="35"/>
      <c r="AR40" s="35"/>
      <c r="AS40" s="35"/>
      <c r="AT40" s="35"/>
      <c r="AW40" s="35"/>
      <c r="AX40" s="35"/>
      <c r="BA40" s="35"/>
      <c r="BB40" s="35"/>
      <c r="BI40" s="35"/>
      <c r="BJ40" s="35"/>
      <c r="BK40" s="35"/>
      <c r="BL40" s="35"/>
      <c r="BM40" s="14"/>
    </row>
    <row r="41" spans="1:65" ht="16.2">
      <c r="A41" s="17"/>
      <c r="B41" s="17"/>
      <c r="C41" s="129"/>
      <c r="D41" s="9"/>
      <c r="F41" s="9"/>
      <c r="G41" s="9"/>
      <c r="H41" s="9"/>
      <c r="K41" s="17"/>
      <c r="L41" s="17"/>
      <c r="P41" s="17"/>
      <c r="Q41" s="9"/>
      <c r="R41" s="10"/>
      <c r="S41" s="10"/>
      <c r="T41" s="17"/>
      <c r="U41" s="9"/>
      <c r="V41" s="139"/>
      <c r="X41" s="12"/>
      <c r="Y41" s="12"/>
      <c r="Z41" s="13"/>
      <c r="AA41" s="13"/>
      <c r="AB41" s="14"/>
      <c r="AC41" s="14"/>
      <c r="AD41" s="14"/>
      <c r="AE41" s="14"/>
      <c r="AP41"/>
      <c r="AQ41"/>
      <c r="AR41" s="35"/>
      <c r="AS41"/>
      <c r="AT41"/>
      <c r="AW41"/>
      <c r="AX41"/>
      <c r="BA41"/>
      <c r="BB41"/>
      <c r="BI41"/>
      <c r="BJ41"/>
      <c r="BK41"/>
      <c r="BL41"/>
      <c r="BM41" s="14"/>
    </row>
    <row r="42" spans="1:65" ht="16.2">
      <c r="A42" s="17"/>
      <c r="B42" s="17"/>
      <c r="C42" s="129"/>
      <c r="D42" s="9"/>
      <c r="F42" s="9"/>
      <c r="G42" s="9"/>
      <c r="H42" s="9"/>
      <c r="K42" s="17"/>
      <c r="L42" s="17"/>
      <c r="P42" s="17"/>
      <c r="Q42" s="9"/>
      <c r="R42" s="9"/>
      <c r="S42" s="10"/>
      <c r="T42" s="17"/>
      <c r="U42" s="9"/>
      <c r="V42" s="139"/>
      <c r="X42" s="12"/>
      <c r="Y42" s="12"/>
      <c r="Z42" s="13"/>
      <c r="AA42" s="13"/>
      <c r="AB42" s="14"/>
      <c r="AC42" s="14"/>
      <c r="AD42" s="14"/>
      <c r="AE42" s="14"/>
      <c r="AI42" s="41"/>
      <c r="AJ42" s="41"/>
      <c r="AK42" s="41"/>
      <c r="AL42" s="41"/>
      <c r="AM42" s="41"/>
      <c r="AP42" s="137"/>
      <c r="AQ42" s="15"/>
      <c r="AR42" s="9"/>
      <c r="AS42" s="16"/>
      <c r="AT42" s="16"/>
      <c r="AW42" s="7"/>
      <c r="BA42" s="138"/>
      <c r="BI42" s="12"/>
      <c r="BJ42" s="12"/>
      <c r="BK42" s="140"/>
      <c r="BL42" s="14"/>
      <c r="BM42" s="14"/>
    </row>
    <row r="43" spans="1:65" ht="16.2">
      <c r="A43" s="17"/>
      <c r="B43" s="17"/>
      <c r="C43" s="129"/>
      <c r="D43" s="9"/>
      <c r="F43" s="9"/>
      <c r="G43" s="9"/>
      <c r="H43" s="9"/>
      <c r="K43" s="17"/>
      <c r="L43" s="17"/>
      <c r="P43" s="17"/>
      <c r="Q43" s="9"/>
      <c r="R43" s="10"/>
      <c r="S43" s="10"/>
      <c r="T43" s="17"/>
      <c r="U43" s="9"/>
      <c r="V43" s="139"/>
      <c r="X43" s="12"/>
      <c r="Y43" s="12"/>
      <c r="Z43" s="13"/>
      <c r="AA43" s="13"/>
      <c r="AB43" s="14"/>
      <c r="AC43" s="14"/>
      <c r="AD43" s="14"/>
      <c r="AE43" s="14"/>
      <c r="AP43" s="137"/>
      <c r="AQ43" s="15"/>
      <c r="AR43" s="9"/>
      <c r="AS43" s="16"/>
      <c r="AT43" s="16"/>
      <c r="AW43" s="7"/>
      <c r="BA43" s="35"/>
      <c r="BB43" s="35"/>
      <c r="BI43" s="35"/>
      <c r="BJ43" s="35"/>
      <c r="BK43" s="35"/>
      <c r="BL43" s="35"/>
      <c r="BM43" s="14"/>
    </row>
    <row r="44" spans="1:65" ht="16.2">
      <c r="A44" s="17"/>
      <c r="B44" s="17"/>
      <c r="C44" s="129"/>
      <c r="D44" s="9"/>
      <c r="F44" s="9"/>
      <c r="G44" s="9"/>
      <c r="H44" s="9"/>
      <c r="K44" s="17"/>
      <c r="L44" s="17"/>
      <c r="P44" s="17"/>
      <c r="Q44" s="9"/>
      <c r="R44" s="10"/>
      <c r="S44" s="10"/>
      <c r="T44" s="17"/>
      <c r="U44" s="9"/>
      <c r="V44" s="139"/>
      <c r="X44" s="12"/>
      <c r="Y44" s="12"/>
      <c r="Z44" s="13"/>
      <c r="AA44" s="13"/>
      <c r="AB44" s="14"/>
      <c r="AC44" s="14"/>
      <c r="AD44" s="14"/>
      <c r="AE44" s="14"/>
      <c r="AP44" s="137"/>
      <c r="AQ44" s="15"/>
      <c r="AR44" s="9"/>
      <c r="AS44" s="16"/>
      <c r="AT44" s="16"/>
      <c r="AW44" s="7"/>
      <c r="BA44"/>
      <c r="BB44"/>
      <c r="BI44"/>
      <c r="BJ44"/>
      <c r="BK44"/>
      <c r="BL44"/>
      <c r="BM44" s="14"/>
    </row>
    <row r="45" spans="1:65" ht="16.2">
      <c r="A45" s="17"/>
      <c r="B45" s="17"/>
      <c r="C45" s="129"/>
      <c r="D45" s="9"/>
      <c r="F45" s="9"/>
      <c r="G45" s="9"/>
      <c r="H45" s="9"/>
      <c r="K45" s="17"/>
      <c r="L45" s="17"/>
      <c r="P45" s="17"/>
      <c r="Q45" s="9"/>
      <c r="R45" s="9"/>
      <c r="S45" s="10"/>
      <c r="T45" s="17"/>
      <c r="U45" s="9"/>
      <c r="V45" s="139"/>
      <c r="X45" s="12"/>
      <c r="Y45" s="12"/>
      <c r="Z45" s="13"/>
      <c r="AA45" s="13"/>
      <c r="AB45" s="14"/>
      <c r="AC45" s="14"/>
      <c r="AD45" s="14"/>
      <c r="AE45" s="14"/>
      <c r="AP45" s="137"/>
      <c r="AQ45" s="15"/>
      <c r="AR45" s="9"/>
      <c r="AS45" s="16"/>
      <c r="AT45" s="16"/>
      <c r="AW45" s="7"/>
      <c r="BA45"/>
      <c r="BB45"/>
      <c r="BI45"/>
      <c r="BJ45"/>
      <c r="BK45"/>
      <c r="BL45"/>
      <c r="BM45" s="14"/>
    </row>
    <row r="46" spans="1:65" ht="16.2">
      <c r="A46" s="17"/>
      <c r="B46" s="17"/>
      <c r="C46" s="129"/>
      <c r="D46" s="9"/>
      <c r="F46" s="9"/>
      <c r="G46" s="9"/>
      <c r="H46" s="9"/>
      <c r="K46" s="17"/>
      <c r="L46" s="17"/>
      <c r="P46" s="17"/>
      <c r="Q46" s="9"/>
      <c r="R46" s="10"/>
      <c r="S46" s="10"/>
      <c r="T46" s="17"/>
      <c r="U46" s="9"/>
      <c r="V46" s="139"/>
      <c r="X46" s="12"/>
      <c r="Y46" s="12"/>
      <c r="Z46" s="13"/>
      <c r="AA46" s="13"/>
      <c r="AB46" s="14"/>
      <c r="AC46" s="14"/>
      <c r="AD46" s="14"/>
      <c r="AE46" s="14"/>
      <c r="AP46" s="137"/>
      <c r="AQ46" s="15"/>
      <c r="AR46" s="9"/>
      <c r="AS46" s="16"/>
      <c r="AT46" s="16"/>
      <c r="AW46" s="7"/>
      <c r="BA46"/>
      <c r="BB46"/>
      <c r="BI46"/>
      <c r="BJ46"/>
      <c r="BK46"/>
      <c r="BL46"/>
      <c r="BM46" s="14"/>
    </row>
    <row r="47" spans="1:65" ht="16.2">
      <c r="A47" s="17"/>
      <c r="B47" s="17"/>
      <c r="C47" s="129"/>
      <c r="D47" s="9"/>
      <c r="F47" s="9"/>
      <c r="G47" s="9"/>
      <c r="H47" s="9"/>
      <c r="K47" s="17"/>
      <c r="L47" s="17"/>
      <c r="P47" s="17"/>
      <c r="Q47" s="9"/>
      <c r="R47" s="10"/>
      <c r="S47" s="10"/>
      <c r="T47" s="17"/>
      <c r="U47" s="9"/>
      <c r="V47" s="139"/>
      <c r="X47" s="12"/>
      <c r="Y47" s="12"/>
      <c r="Z47" s="13"/>
      <c r="AA47" s="13"/>
      <c r="AB47" s="14"/>
      <c r="AC47" s="14"/>
      <c r="AD47" s="14"/>
      <c r="AE47" s="14"/>
      <c r="AP47"/>
      <c r="AQ47"/>
      <c r="AR47" s="35"/>
      <c r="AS47" s="16"/>
      <c r="AT47" s="16"/>
      <c r="AW47"/>
      <c r="AX47"/>
      <c r="BA47"/>
      <c r="BB47"/>
      <c r="BI47"/>
      <c r="BJ47"/>
      <c r="BK47"/>
      <c r="BL47"/>
      <c r="BM47" s="14"/>
    </row>
    <row r="48" spans="1:65" ht="16.2">
      <c r="A48" s="17"/>
      <c r="B48" s="17"/>
      <c r="C48" s="129"/>
      <c r="D48" s="9"/>
      <c r="F48" s="9"/>
      <c r="G48" s="9"/>
      <c r="H48" s="9"/>
      <c r="K48" s="17"/>
      <c r="L48" s="17"/>
      <c r="P48" s="17"/>
      <c r="Q48" s="9"/>
      <c r="R48" s="9"/>
      <c r="S48" s="10"/>
      <c r="T48" s="17"/>
      <c r="U48" s="9"/>
      <c r="V48" s="139"/>
      <c r="X48" s="12"/>
      <c r="Y48" s="12"/>
      <c r="Z48" s="13"/>
      <c r="AA48" s="13"/>
      <c r="AB48" s="14"/>
      <c r="AC48" s="14"/>
      <c r="AD48" s="14"/>
      <c r="AE48" s="14"/>
      <c r="AP48"/>
      <c r="AQ48"/>
      <c r="AR48" s="35"/>
      <c r="AS48"/>
      <c r="AT48" s="16"/>
      <c r="AW48"/>
      <c r="AX48"/>
      <c r="BA48"/>
      <c r="BB48"/>
      <c r="BI48"/>
      <c r="BJ48"/>
      <c r="BK48"/>
      <c r="BL48"/>
      <c r="BM48" s="14"/>
    </row>
    <row r="49" spans="1:65" ht="16.2">
      <c r="A49" s="17"/>
      <c r="B49" s="17"/>
      <c r="C49" s="129"/>
      <c r="D49" s="9"/>
      <c r="F49" s="9"/>
      <c r="G49" s="9"/>
      <c r="H49" s="9"/>
      <c r="K49" s="17"/>
      <c r="L49" s="17"/>
      <c r="P49" s="17"/>
      <c r="Q49" s="9"/>
      <c r="R49" s="10"/>
      <c r="S49" s="10"/>
      <c r="T49" s="17"/>
      <c r="U49" s="9"/>
      <c r="V49" s="139"/>
      <c r="X49" s="12"/>
      <c r="Y49" s="12"/>
      <c r="Z49" s="13"/>
      <c r="AA49" s="13"/>
      <c r="AB49" s="14"/>
      <c r="AC49" s="14"/>
      <c r="AD49" s="14"/>
      <c r="AE49" s="14"/>
      <c r="AP49"/>
      <c r="AQ49"/>
      <c r="AR49" s="35"/>
      <c r="AS49"/>
      <c r="AT49"/>
      <c r="AW49"/>
      <c r="AX49"/>
      <c r="BA49"/>
      <c r="BB49"/>
      <c r="BI49"/>
      <c r="BJ49"/>
      <c r="BK49"/>
      <c r="BL49"/>
      <c r="BM49" s="14"/>
    </row>
    <row r="50" spans="1:65" ht="16.2">
      <c r="A50" s="17"/>
      <c r="B50" s="17"/>
      <c r="C50" s="129"/>
      <c r="D50" s="9"/>
      <c r="F50" s="9"/>
      <c r="G50" s="9"/>
      <c r="H50" s="9"/>
      <c r="K50" s="17"/>
      <c r="L50" s="17"/>
      <c r="P50" s="17"/>
      <c r="Q50" s="9"/>
      <c r="R50" s="10"/>
      <c r="S50" s="10"/>
      <c r="T50" s="17"/>
      <c r="U50" s="9"/>
      <c r="V50" s="139"/>
      <c r="X50" s="12"/>
      <c r="Y50" s="12"/>
      <c r="Z50" s="13"/>
      <c r="AA50" s="13"/>
      <c r="AB50" s="14"/>
      <c r="AC50" s="14"/>
      <c r="AD50" s="14"/>
      <c r="AE50" s="14"/>
      <c r="AP50"/>
      <c r="AQ50"/>
      <c r="AR50" s="35"/>
      <c r="AS50"/>
      <c r="AT50"/>
      <c r="AW50"/>
      <c r="AX50"/>
      <c r="BA50"/>
      <c r="BB50"/>
      <c r="BI50"/>
      <c r="BJ50"/>
      <c r="BK50"/>
      <c r="BL50"/>
      <c r="BM50" s="14"/>
    </row>
    <row r="51" spans="1:65" ht="16.2">
      <c r="A51" s="17"/>
      <c r="B51" s="17"/>
      <c r="C51" s="129"/>
      <c r="D51" s="9"/>
      <c r="F51" s="9"/>
      <c r="G51" s="9"/>
      <c r="H51" s="9"/>
      <c r="K51" s="17"/>
      <c r="L51" s="17"/>
      <c r="N51" s="127"/>
      <c r="P51" s="9"/>
      <c r="Q51" s="9"/>
      <c r="R51" s="9"/>
      <c r="S51" s="10"/>
      <c r="T51" s="17"/>
      <c r="U51" s="9"/>
      <c r="V51" s="139"/>
      <c r="X51" s="12"/>
      <c r="Y51" s="12"/>
      <c r="Z51" s="13"/>
      <c r="AA51" s="13"/>
      <c r="AB51" s="14"/>
      <c r="AC51" s="14"/>
      <c r="AD51" s="14"/>
      <c r="AE51" s="14"/>
      <c r="AI51" s="41"/>
      <c r="AJ51" s="41"/>
      <c r="AK51" s="41"/>
      <c r="AL51" s="41"/>
      <c r="AM51" s="41"/>
      <c r="AP51" s="137"/>
      <c r="AQ51" s="141"/>
      <c r="AS51" s="16"/>
      <c r="AT51" s="16"/>
      <c r="AW51" s="14"/>
      <c r="AX51" s="14"/>
      <c r="BA51" s="138"/>
      <c r="BI51" s="12"/>
      <c r="BJ51" s="12"/>
      <c r="BK51" s="140"/>
      <c r="BL51" s="14"/>
      <c r="BM51" s="14"/>
    </row>
    <row r="52" spans="1:65" ht="16.2">
      <c r="A52" s="17"/>
      <c r="B52" s="17"/>
      <c r="C52" s="129"/>
      <c r="D52" s="9"/>
      <c r="F52" s="9"/>
      <c r="G52" s="9"/>
      <c r="H52" s="9"/>
      <c r="K52" s="17"/>
      <c r="L52" s="17"/>
      <c r="N52" s="127"/>
      <c r="P52" s="9"/>
      <c r="Q52" s="9"/>
      <c r="R52" s="10"/>
      <c r="S52" s="10"/>
      <c r="T52" s="17"/>
      <c r="U52" s="9"/>
      <c r="V52" s="139"/>
      <c r="X52" s="12"/>
      <c r="Y52" s="12"/>
      <c r="Z52" s="13"/>
      <c r="AA52" s="13"/>
      <c r="AB52" s="14"/>
      <c r="AC52" s="14"/>
      <c r="AD52" s="14"/>
      <c r="AE52" s="14"/>
      <c r="AP52" s="137"/>
      <c r="AQ52" s="141"/>
      <c r="AS52" s="16"/>
      <c r="AT52" s="16"/>
      <c r="AW52" s="14"/>
      <c r="AX52" s="14"/>
      <c r="BA52"/>
      <c r="BB52"/>
      <c r="BI52"/>
      <c r="BJ52"/>
      <c r="BK52"/>
      <c r="BL52"/>
      <c r="BM52" s="14"/>
    </row>
    <row r="53" spans="1:65" ht="16.2">
      <c r="A53" s="17"/>
      <c r="B53" s="17"/>
      <c r="C53" s="129"/>
      <c r="D53" s="9"/>
      <c r="F53" s="9"/>
      <c r="G53" s="9"/>
      <c r="H53" s="9"/>
      <c r="K53" s="17"/>
      <c r="L53" s="17"/>
      <c r="N53" s="127"/>
      <c r="P53" s="9"/>
      <c r="Q53" s="9"/>
      <c r="R53" s="10"/>
      <c r="S53" s="10"/>
      <c r="T53" s="17"/>
      <c r="U53" s="9"/>
      <c r="V53" s="139"/>
      <c r="X53" s="12"/>
      <c r="Y53" s="12"/>
      <c r="Z53" s="13"/>
      <c r="AA53" s="13"/>
      <c r="AB53" s="14"/>
      <c r="AC53" s="14"/>
      <c r="AD53" s="14"/>
      <c r="AE53" s="14"/>
      <c r="AP53" s="137"/>
      <c r="AQ53" s="141"/>
      <c r="AS53" s="16"/>
      <c r="AT53" s="16"/>
      <c r="AW53" s="14"/>
      <c r="AX53" s="14"/>
      <c r="BA53"/>
      <c r="BB53"/>
      <c r="BI53"/>
      <c r="BJ53"/>
      <c r="BK53"/>
      <c r="BL53"/>
      <c r="BM53" s="14"/>
    </row>
    <row r="54" spans="1:65" ht="16.2">
      <c r="A54" s="17"/>
      <c r="B54" s="17"/>
      <c r="C54" s="129"/>
      <c r="D54" s="9"/>
      <c r="F54" s="9"/>
      <c r="G54" s="9"/>
      <c r="H54" s="9"/>
      <c r="K54" s="17"/>
      <c r="L54" s="17"/>
      <c r="N54" s="127"/>
      <c r="P54" s="9"/>
      <c r="Q54" s="9"/>
      <c r="R54" s="9"/>
      <c r="S54" s="10"/>
      <c r="T54" s="17"/>
      <c r="U54" s="9"/>
      <c r="V54" s="139"/>
      <c r="X54" s="12"/>
      <c r="Y54" s="12"/>
      <c r="Z54" s="13"/>
      <c r="AA54" s="13"/>
      <c r="AB54" s="14"/>
      <c r="AC54" s="14"/>
      <c r="AD54" s="14"/>
      <c r="AE54" s="14"/>
      <c r="AP54" s="137"/>
      <c r="AQ54" s="141"/>
      <c r="AS54" s="16"/>
      <c r="AT54" s="16"/>
      <c r="AW54" s="14"/>
      <c r="AX54" s="14"/>
      <c r="BA54"/>
      <c r="BB54"/>
      <c r="BI54"/>
      <c r="BJ54"/>
      <c r="BK54"/>
      <c r="BL54"/>
      <c r="BM54" s="14"/>
    </row>
    <row r="55" spans="1:65" ht="16.2">
      <c r="A55" s="17"/>
      <c r="B55" s="17"/>
      <c r="C55" s="129"/>
      <c r="D55" s="9"/>
      <c r="F55" s="9"/>
      <c r="G55" s="9"/>
      <c r="H55" s="9"/>
      <c r="K55" s="17"/>
      <c r="L55" s="17"/>
      <c r="N55" s="127"/>
      <c r="P55" s="9"/>
      <c r="Q55" s="9"/>
      <c r="R55" s="10"/>
      <c r="S55" s="10"/>
      <c r="T55" s="17"/>
      <c r="U55" s="9"/>
      <c r="V55" s="139"/>
      <c r="X55" s="12"/>
      <c r="Y55" s="12"/>
      <c r="Z55" s="13"/>
      <c r="AA55" s="13"/>
      <c r="AB55" s="14"/>
      <c r="AC55" s="14"/>
      <c r="AD55" s="14"/>
      <c r="AE55" s="14"/>
      <c r="AP55" s="137"/>
      <c r="AQ55" s="141"/>
      <c r="AS55" s="16"/>
      <c r="AT55" s="16"/>
      <c r="AW55" s="14"/>
      <c r="AX55" s="14"/>
      <c r="BA55"/>
      <c r="BB55"/>
      <c r="BI55"/>
      <c r="BJ55"/>
      <c r="BK55"/>
      <c r="BL55"/>
      <c r="BM55" s="14"/>
    </row>
    <row r="56" spans="1:65" ht="16.2">
      <c r="A56" s="17"/>
      <c r="B56" s="17"/>
      <c r="C56" s="129"/>
      <c r="D56" s="9"/>
      <c r="F56" s="9"/>
      <c r="G56" s="9"/>
      <c r="H56" s="9"/>
      <c r="K56" s="17"/>
      <c r="L56" s="17"/>
      <c r="N56" s="127"/>
      <c r="P56" s="9"/>
      <c r="Q56" s="9"/>
      <c r="R56" s="10"/>
      <c r="S56" s="10"/>
      <c r="T56" s="17"/>
      <c r="U56" s="9"/>
      <c r="V56" s="139"/>
      <c r="X56" s="12"/>
      <c r="Y56" s="12"/>
      <c r="Z56" s="13"/>
      <c r="AA56" s="13"/>
      <c r="AB56" s="14"/>
      <c r="AC56" s="14"/>
      <c r="AD56" s="14"/>
      <c r="AE56" s="14"/>
      <c r="AP56"/>
      <c r="AQ56"/>
      <c r="AR56" s="35"/>
      <c r="AS56"/>
      <c r="AT56"/>
      <c r="AW56"/>
      <c r="AX56"/>
      <c r="BA56"/>
      <c r="BB56"/>
      <c r="BI56"/>
      <c r="BJ56"/>
      <c r="BK56"/>
      <c r="BL56"/>
      <c r="BM56" s="14"/>
    </row>
    <row r="57" spans="1:65" ht="16.2">
      <c r="A57" s="17"/>
      <c r="B57" s="17"/>
      <c r="C57" s="129"/>
      <c r="D57" s="9"/>
      <c r="F57" s="9"/>
      <c r="G57" s="9"/>
      <c r="H57" s="9"/>
      <c r="K57" s="17"/>
      <c r="L57" s="17"/>
      <c r="N57" s="127"/>
      <c r="P57" s="9"/>
      <c r="Q57" s="9"/>
      <c r="R57" s="9"/>
      <c r="S57" s="10"/>
      <c r="T57" s="17"/>
      <c r="U57" s="9"/>
      <c r="V57" s="139"/>
      <c r="X57" s="12"/>
      <c r="Y57" s="12"/>
      <c r="Z57" s="13"/>
      <c r="AA57" s="13"/>
      <c r="AB57" s="14"/>
      <c r="AC57" s="14"/>
      <c r="AD57" s="14"/>
      <c r="AE57" s="14"/>
      <c r="AP57"/>
      <c r="AQ57"/>
      <c r="AR57" s="35"/>
      <c r="AS57"/>
      <c r="AT57"/>
      <c r="AW57"/>
      <c r="AX57"/>
      <c r="BA57"/>
      <c r="BB57"/>
      <c r="BI57"/>
      <c r="BJ57"/>
      <c r="BK57"/>
      <c r="BL57"/>
      <c r="BM57" s="14"/>
    </row>
    <row r="58" spans="1:65" ht="16.2">
      <c r="A58" s="17"/>
      <c r="B58" s="17"/>
      <c r="C58" s="129"/>
      <c r="D58" s="9"/>
      <c r="F58" s="9"/>
      <c r="G58" s="9"/>
      <c r="H58" s="9"/>
      <c r="K58" s="17"/>
      <c r="L58" s="17"/>
      <c r="N58" s="127"/>
      <c r="P58" s="9"/>
      <c r="Q58" s="9"/>
      <c r="R58" s="10"/>
      <c r="S58" s="10"/>
      <c r="T58" s="17"/>
      <c r="U58" s="9"/>
      <c r="V58" s="139"/>
      <c r="X58" s="12"/>
      <c r="Y58" s="12"/>
      <c r="Z58" s="13"/>
      <c r="AA58" s="13"/>
      <c r="AB58" s="14"/>
      <c r="AC58" s="14"/>
      <c r="AD58" s="14"/>
      <c r="AE58" s="14"/>
      <c r="AP58"/>
      <c r="AQ58"/>
      <c r="AR58" s="35"/>
      <c r="AS58"/>
      <c r="AT58"/>
      <c r="AW58"/>
      <c r="AX58"/>
      <c r="BA58"/>
      <c r="BB58"/>
      <c r="BI58"/>
      <c r="BJ58"/>
      <c r="BK58"/>
      <c r="BL58"/>
      <c r="BM58" s="14"/>
    </row>
    <row r="59" spans="1:65" ht="16.2">
      <c r="A59" s="17"/>
      <c r="B59" s="17"/>
      <c r="C59" s="129"/>
      <c r="D59" s="9"/>
      <c r="F59" s="9"/>
      <c r="G59" s="9"/>
      <c r="H59" s="9"/>
      <c r="K59" s="17"/>
      <c r="L59" s="17"/>
      <c r="N59" s="127"/>
      <c r="P59" s="9"/>
      <c r="Q59" s="9"/>
      <c r="R59" s="10"/>
      <c r="S59" s="10"/>
      <c r="T59" s="17"/>
      <c r="U59" s="9"/>
      <c r="V59" s="139"/>
      <c r="X59" s="12"/>
      <c r="Y59" s="12"/>
      <c r="Z59" s="13"/>
      <c r="AA59" s="13"/>
      <c r="AB59" s="14"/>
      <c r="AC59" s="14"/>
      <c r="AD59" s="14"/>
      <c r="AE59" s="14"/>
      <c r="AP59"/>
      <c r="AQ59"/>
      <c r="AR59" s="35"/>
      <c r="AS59"/>
      <c r="AT59"/>
      <c r="AW59"/>
      <c r="AX59"/>
      <c r="BA59"/>
      <c r="BB59"/>
      <c r="BI59"/>
      <c r="BJ59"/>
      <c r="BK59"/>
      <c r="BL59"/>
      <c r="BM59" s="14"/>
    </row>
    <row r="60" spans="1:65" ht="16.2">
      <c r="A60" s="17"/>
      <c r="B60" s="17"/>
      <c r="C60" s="18"/>
      <c r="D60" s="9"/>
      <c r="F60" s="9"/>
      <c r="G60" s="9"/>
      <c r="H60" s="9"/>
      <c r="K60" s="17"/>
      <c r="L60" s="17"/>
      <c r="N60" s="9"/>
      <c r="P60" s="9"/>
      <c r="Q60" s="9"/>
      <c r="R60" s="9"/>
      <c r="S60" s="10"/>
      <c r="T60" s="17"/>
      <c r="U60" s="9"/>
      <c r="V60" s="139"/>
      <c r="X60" s="12"/>
      <c r="Y60" s="12"/>
      <c r="Z60" s="13"/>
      <c r="AA60" s="13"/>
      <c r="AB60" s="14"/>
      <c r="AC60" s="14"/>
      <c r="AD60" s="14"/>
      <c r="AE60" s="14"/>
      <c r="AF60" s="128"/>
      <c r="AI60" s="41"/>
      <c r="AJ60" s="41"/>
      <c r="AK60" s="41"/>
      <c r="AL60" s="41"/>
      <c r="AM60" s="41"/>
      <c r="AP60" s="137"/>
      <c r="AQ60" s="141"/>
      <c r="AS60" s="16"/>
      <c r="AT60" s="16"/>
      <c r="AW60" s="14"/>
      <c r="AX60" s="14"/>
      <c r="BA60" s="138"/>
      <c r="BI60" s="12"/>
      <c r="BJ60" s="12"/>
      <c r="BK60" s="140"/>
      <c r="BL60" s="14"/>
      <c r="BM60" s="14"/>
    </row>
    <row r="61" spans="1:65" ht="16.2">
      <c r="A61" s="17"/>
      <c r="B61" s="17"/>
      <c r="C61" s="18"/>
      <c r="D61" s="9"/>
      <c r="F61" s="9"/>
      <c r="G61" s="9"/>
      <c r="H61" s="9"/>
      <c r="K61" s="17"/>
      <c r="L61" s="17"/>
      <c r="N61" s="9"/>
      <c r="P61" s="9"/>
      <c r="Q61" s="9"/>
      <c r="R61" s="10"/>
      <c r="S61" s="10"/>
      <c r="T61" s="17"/>
      <c r="U61" s="9"/>
      <c r="V61" s="139"/>
      <c r="X61" s="12"/>
      <c r="Y61" s="12"/>
      <c r="Z61" s="13"/>
      <c r="AA61" s="13"/>
      <c r="AB61" s="14"/>
      <c r="AC61" s="14"/>
      <c r="AD61" s="14"/>
      <c r="AE61" s="14"/>
      <c r="AF61" s="128"/>
      <c r="AP61" s="137"/>
      <c r="AQ61" s="141"/>
      <c r="AS61" s="16"/>
      <c r="AT61" s="16"/>
      <c r="AW61" s="14"/>
      <c r="AX61" s="14"/>
      <c r="BA61"/>
      <c r="BB61"/>
      <c r="BI61"/>
      <c r="BJ61"/>
      <c r="BK61"/>
      <c r="BL61"/>
      <c r="BM61" s="14"/>
    </row>
    <row r="62" spans="1:65" ht="16.2">
      <c r="A62" s="17"/>
      <c r="B62" s="17"/>
      <c r="C62" s="18"/>
      <c r="D62" s="9"/>
      <c r="F62" s="9"/>
      <c r="G62" s="9"/>
      <c r="H62" s="9"/>
      <c r="K62" s="17"/>
      <c r="L62" s="17"/>
      <c r="N62" s="9"/>
      <c r="P62" s="9"/>
      <c r="Q62" s="9"/>
      <c r="R62" s="10"/>
      <c r="S62" s="10"/>
      <c r="T62" s="17"/>
      <c r="U62" s="9"/>
      <c r="V62" s="139"/>
      <c r="X62" s="12"/>
      <c r="Y62" s="12"/>
      <c r="Z62" s="13"/>
      <c r="AA62" s="13"/>
      <c r="AB62" s="14"/>
      <c r="AC62" s="14"/>
      <c r="AD62" s="14"/>
      <c r="AE62" s="14"/>
      <c r="AF62" s="128"/>
      <c r="AP62" s="137"/>
      <c r="AQ62" s="141"/>
      <c r="AS62" s="16"/>
      <c r="AT62" s="16"/>
      <c r="AW62" s="14"/>
      <c r="AX62" s="14"/>
      <c r="BA62"/>
      <c r="BB62"/>
      <c r="BI62"/>
      <c r="BJ62"/>
      <c r="BK62"/>
      <c r="BL62"/>
      <c r="BM62" s="14"/>
    </row>
    <row r="63" spans="1:65" ht="16.2">
      <c r="A63" s="17"/>
      <c r="B63" s="17"/>
      <c r="C63" s="18"/>
      <c r="D63" s="9"/>
      <c r="F63" s="9"/>
      <c r="G63" s="9"/>
      <c r="H63" s="9"/>
      <c r="K63" s="17"/>
      <c r="L63" s="17"/>
      <c r="N63" s="9"/>
      <c r="P63" s="9"/>
      <c r="Q63" s="9"/>
      <c r="R63" s="9"/>
      <c r="S63" s="10"/>
      <c r="T63" s="17"/>
      <c r="U63" s="9"/>
      <c r="V63" s="139"/>
      <c r="X63" s="12"/>
      <c r="Y63" s="12"/>
      <c r="Z63" s="13"/>
      <c r="AA63" s="13"/>
      <c r="AB63" s="14"/>
      <c r="AC63" s="14"/>
      <c r="AD63" s="14"/>
      <c r="AE63" s="14"/>
      <c r="AF63" s="128"/>
      <c r="AP63" s="137"/>
      <c r="AQ63" s="141"/>
      <c r="AS63" s="16"/>
      <c r="AT63" s="16"/>
      <c r="AW63" s="14"/>
      <c r="AX63" s="14"/>
      <c r="BA63"/>
      <c r="BB63"/>
      <c r="BI63"/>
      <c r="BJ63"/>
      <c r="BK63"/>
      <c r="BL63"/>
      <c r="BM63" s="14"/>
    </row>
    <row r="64" spans="1:65" ht="16.2">
      <c r="A64" s="17"/>
      <c r="B64" s="17"/>
      <c r="C64" s="18"/>
      <c r="D64" s="9"/>
      <c r="F64" s="9"/>
      <c r="G64" s="9"/>
      <c r="H64" s="9"/>
      <c r="K64" s="17"/>
      <c r="L64" s="17"/>
      <c r="N64" s="9"/>
      <c r="P64" s="9"/>
      <c r="Q64" s="9"/>
      <c r="R64" s="10"/>
      <c r="S64" s="10"/>
      <c r="T64" s="17"/>
      <c r="U64" s="9"/>
      <c r="V64" s="139"/>
      <c r="X64" s="12"/>
      <c r="Y64" s="12"/>
      <c r="Z64" s="13"/>
      <c r="AA64" s="13"/>
      <c r="AB64" s="14"/>
      <c r="AC64" s="14"/>
      <c r="AD64" s="14"/>
      <c r="AE64" s="14"/>
      <c r="AF64" s="128"/>
      <c r="AP64" s="137"/>
      <c r="AQ64" s="141"/>
      <c r="AS64" s="16"/>
      <c r="AT64" s="16"/>
      <c r="AW64" s="14"/>
      <c r="AX64" s="14"/>
      <c r="BA64"/>
      <c r="BB64"/>
      <c r="BI64"/>
      <c r="BJ64"/>
      <c r="BK64"/>
      <c r="BL64"/>
      <c r="BM64" s="14"/>
    </row>
    <row r="65" spans="1:65" ht="16.2">
      <c r="A65" s="17"/>
      <c r="B65" s="17"/>
      <c r="C65" s="18"/>
      <c r="D65" s="9"/>
      <c r="F65" s="9"/>
      <c r="G65" s="9"/>
      <c r="H65" s="9"/>
      <c r="K65" s="17"/>
      <c r="L65" s="17"/>
      <c r="N65" s="9"/>
      <c r="P65" s="9"/>
      <c r="Q65" s="9"/>
      <c r="R65" s="10"/>
      <c r="S65" s="10"/>
      <c r="T65" s="17"/>
      <c r="U65" s="9"/>
      <c r="V65" s="139"/>
      <c r="X65" s="12"/>
      <c r="Y65" s="12"/>
      <c r="Z65" s="13"/>
      <c r="AA65" s="13"/>
      <c r="AB65" s="14"/>
      <c r="AC65" s="14"/>
      <c r="AD65" s="14"/>
      <c r="AE65" s="14"/>
      <c r="AF65" s="128"/>
      <c r="AP65" s="137"/>
      <c r="AQ65" s="141"/>
      <c r="AS65" s="16"/>
      <c r="AT65" s="16"/>
      <c r="AW65" s="14"/>
      <c r="AX65" s="14"/>
      <c r="BA65" s="138"/>
      <c r="BI65"/>
      <c r="BJ65"/>
      <c r="BK65"/>
      <c r="BL65"/>
      <c r="BM65" s="14"/>
    </row>
    <row r="66" spans="1:65" ht="16.2">
      <c r="A66" s="17"/>
      <c r="B66" s="17"/>
      <c r="C66" s="18"/>
      <c r="D66" s="9"/>
      <c r="F66" s="9"/>
      <c r="G66" s="9"/>
      <c r="H66" s="9"/>
      <c r="K66" s="17"/>
      <c r="L66" s="17"/>
      <c r="N66" s="9"/>
      <c r="P66" s="9"/>
      <c r="Q66" s="9"/>
      <c r="R66" s="9"/>
      <c r="S66" s="10"/>
      <c r="T66" s="17"/>
      <c r="U66" s="9"/>
      <c r="V66" s="139"/>
      <c r="X66" s="12"/>
      <c r="Y66" s="12"/>
      <c r="Z66" s="13"/>
      <c r="AA66" s="13"/>
      <c r="AB66" s="14"/>
      <c r="AC66" s="14"/>
      <c r="AD66" s="14"/>
      <c r="AE66" s="14"/>
      <c r="AF66" s="128"/>
      <c r="AP66" s="137"/>
      <c r="AQ66" s="141"/>
      <c r="AS66" s="16"/>
      <c r="AT66" s="16"/>
      <c r="AW66" s="14"/>
      <c r="AX66" s="14"/>
      <c r="BA66"/>
      <c r="BB66"/>
      <c r="BI66"/>
      <c r="BJ66"/>
      <c r="BK66"/>
      <c r="BL66"/>
      <c r="BM66" s="14"/>
    </row>
    <row r="67" spans="1:65" ht="16.2">
      <c r="A67" s="17"/>
      <c r="B67" s="17"/>
      <c r="C67" s="18"/>
      <c r="D67" s="9"/>
      <c r="F67" s="9"/>
      <c r="G67" s="9"/>
      <c r="H67" s="9"/>
      <c r="K67" s="17"/>
      <c r="L67" s="17"/>
      <c r="N67" s="9"/>
      <c r="P67" s="9"/>
      <c r="Q67" s="9"/>
      <c r="R67" s="10"/>
      <c r="S67" s="10"/>
      <c r="T67" s="17"/>
      <c r="U67" s="9"/>
      <c r="V67" s="139"/>
      <c r="X67" s="12"/>
      <c r="Y67" s="12"/>
      <c r="Z67" s="13"/>
      <c r="AA67" s="13"/>
      <c r="AB67" s="14"/>
      <c r="AC67" s="14"/>
      <c r="AD67" s="14"/>
      <c r="AE67" s="14"/>
      <c r="AF67" s="128"/>
      <c r="AP67" s="137"/>
      <c r="AQ67" s="141"/>
      <c r="AS67" s="16"/>
      <c r="AT67" s="16"/>
      <c r="AW67" s="14"/>
      <c r="AX67" s="14"/>
      <c r="BA67"/>
      <c r="BB67"/>
      <c r="BI67"/>
      <c r="BJ67"/>
      <c r="BK67"/>
      <c r="BL67"/>
      <c r="BM67" s="14"/>
    </row>
    <row r="68" spans="1:65" ht="16.2">
      <c r="A68" s="17"/>
      <c r="B68" s="17"/>
      <c r="C68" s="18"/>
      <c r="D68" s="9"/>
      <c r="F68" s="9"/>
      <c r="G68" s="9"/>
      <c r="H68" s="9"/>
      <c r="K68" s="17"/>
      <c r="L68" s="17"/>
      <c r="N68" s="9"/>
      <c r="P68" s="9"/>
      <c r="Q68" s="9"/>
      <c r="R68" s="10"/>
      <c r="S68" s="10"/>
      <c r="T68" s="17"/>
      <c r="U68" s="9"/>
      <c r="V68" s="139"/>
      <c r="X68" s="12"/>
      <c r="Y68" s="12"/>
      <c r="Z68" s="13"/>
      <c r="AA68" s="13"/>
      <c r="AB68" s="14"/>
      <c r="AC68" s="14"/>
      <c r="AD68" s="14"/>
      <c r="AE68" s="14"/>
      <c r="AF68" s="128"/>
      <c r="AP68" s="137"/>
      <c r="AQ68" s="141"/>
      <c r="AS68" s="16"/>
      <c r="AT68" s="16"/>
      <c r="AW68" s="14"/>
      <c r="AX68" s="14"/>
      <c r="BA68"/>
      <c r="BB68"/>
      <c r="BI68"/>
      <c r="BJ68"/>
      <c r="BK68"/>
      <c r="BL68"/>
      <c r="BM68" s="14"/>
    </row>
    <row r="69" spans="1:65" ht="16.2">
      <c r="A69" s="17"/>
      <c r="B69" s="17"/>
      <c r="C69" s="18"/>
      <c r="D69" s="9"/>
      <c r="F69" s="9"/>
      <c r="G69" s="9"/>
      <c r="H69" s="9"/>
      <c r="K69" s="17"/>
      <c r="L69" s="17"/>
      <c r="N69" s="9"/>
      <c r="P69" s="9"/>
      <c r="Q69" s="9"/>
      <c r="R69" s="10"/>
      <c r="S69" s="10"/>
      <c r="T69" s="17"/>
      <c r="U69" s="9"/>
      <c r="V69" s="139"/>
      <c r="X69" s="12"/>
      <c r="Y69" s="12"/>
      <c r="Z69" s="13"/>
      <c r="AA69" s="13"/>
      <c r="AB69" s="14"/>
      <c r="AC69" s="14"/>
      <c r="AD69" s="14"/>
      <c r="AE69" s="14"/>
      <c r="AF69" s="128"/>
      <c r="AP69" s="137"/>
      <c r="AQ69" s="141"/>
      <c r="AS69" s="16"/>
      <c r="AT69" s="16"/>
      <c r="AW69" s="14"/>
      <c r="AX69" s="14"/>
      <c r="BA69"/>
      <c r="BB69"/>
      <c r="BI69"/>
      <c r="BJ69"/>
      <c r="BK69"/>
      <c r="BL69"/>
      <c r="BM69" s="14"/>
    </row>
    <row r="70" spans="1:65" ht="16.2">
      <c r="A70" s="17"/>
      <c r="B70" s="17"/>
      <c r="C70" s="18"/>
      <c r="D70" s="9"/>
      <c r="F70" s="9"/>
      <c r="G70" s="9"/>
      <c r="H70" s="9"/>
      <c r="K70" s="17"/>
      <c r="L70" s="17"/>
      <c r="N70" s="9"/>
      <c r="P70" s="9"/>
      <c r="Q70" s="9"/>
      <c r="R70" s="10"/>
      <c r="S70" s="10"/>
      <c r="T70" s="17"/>
      <c r="U70" s="9"/>
      <c r="V70" s="139"/>
      <c r="X70" s="12"/>
      <c r="Y70" s="12"/>
      <c r="Z70" s="13"/>
      <c r="AA70" s="13"/>
      <c r="AB70" s="14"/>
      <c r="AC70" s="14"/>
      <c r="AD70" s="14"/>
      <c r="AE70" s="14"/>
      <c r="AF70" s="128"/>
      <c r="AP70" s="137"/>
      <c r="AQ70" s="141"/>
      <c r="AS70" s="16"/>
      <c r="AT70" s="16"/>
      <c r="AW70" s="14"/>
      <c r="AX70" s="14"/>
      <c r="BA70" s="138"/>
      <c r="BI70"/>
      <c r="BJ70"/>
      <c r="BK70"/>
      <c r="BL70"/>
      <c r="BM70" s="14"/>
    </row>
    <row r="71" spans="1:65" ht="16.2">
      <c r="A71" s="17"/>
      <c r="B71" s="17"/>
      <c r="C71" s="18"/>
      <c r="D71" s="9"/>
      <c r="F71" s="9"/>
      <c r="G71" s="9"/>
      <c r="H71" s="9"/>
      <c r="K71" s="17"/>
      <c r="L71" s="17"/>
      <c r="N71" s="9"/>
      <c r="P71" s="9"/>
      <c r="Q71" s="9"/>
      <c r="R71" s="10"/>
      <c r="S71" s="10"/>
      <c r="T71" s="17"/>
      <c r="U71" s="9"/>
      <c r="V71" s="139"/>
      <c r="X71" s="12"/>
      <c r="Y71" s="12"/>
      <c r="Z71" s="13"/>
      <c r="AA71" s="13"/>
      <c r="AB71" s="14"/>
      <c r="AC71" s="14"/>
      <c r="AD71" s="14"/>
      <c r="AE71" s="14"/>
      <c r="AF71" s="128"/>
      <c r="AP71" s="137"/>
      <c r="AQ71" s="141"/>
      <c r="AS71" s="16"/>
      <c r="AT71" s="16"/>
      <c r="AW71" s="14"/>
      <c r="AX71" s="14"/>
      <c r="BA71"/>
      <c r="BB71"/>
      <c r="BI71"/>
      <c r="BJ71"/>
      <c r="BK71"/>
      <c r="BL71"/>
      <c r="BM71" s="14"/>
    </row>
    <row r="72" spans="1:65" ht="16.2">
      <c r="A72" s="17"/>
      <c r="B72" s="17"/>
      <c r="C72" s="18"/>
      <c r="D72" s="9"/>
      <c r="F72" s="9"/>
      <c r="G72" s="9"/>
      <c r="H72" s="9"/>
      <c r="K72" s="17"/>
      <c r="L72" s="17"/>
      <c r="N72" s="9"/>
      <c r="P72" s="9"/>
      <c r="Q72" s="9"/>
      <c r="R72" s="10"/>
      <c r="S72" s="10"/>
      <c r="T72" s="17"/>
      <c r="U72" s="9"/>
      <c r="V72" s="139"/>
      <c r="X72" s="12"/>
      <c r="Y72" s="12"/>
      <c r="Z72" s="13"/>
      <c r="AA72" s="13"/>
      <c r="AB72" s="14"/>
      <c r="AC72" s="14"/>
      <c r="AD72" s="14"/>
      <c r="AE72" s="14"/>
      <c r="AF72" s="128"/>
      <c r="AP72" s="137"/>
      <c r="AQ72" s="141"/>
      <c r="AS72" s="16"/>
      <c r="AT72" s="16"/>
      <c r="AW72" s="14"/>
      <c r="AX72" s="14"/>
      <c r="BA72"/>
      <c r="BB72"/>
      <c r="BI72"/>
      <c r="BJ72"/>
      <c r="BK72"/>
      <c r="BL72"/>
      <c r="BM72" s="14"/>
    </row>
    <row r="73" spans="1:65" ht="16.2">
      <c r="A73" s="17"/>
      <c r="B73" s="17"/>
      <c r="C73" s="18"/>
      <c r="D73" s="9"/>
      <c r="F73" s="9"/>
      <c r="G73" s="9"/>
      <c r="H73" s="9"/>
      <c r="K73" s="17"/>
      <c r="L73" s="17"/>
      <c r="N73" s="9"/>
      <c r="P73" s="9"/>
      <c r="Q73" s="9"/>
      <c r="R73" s="10"/>
      <c r="S73" s="10"/>
      <c r="T73" s="17"/>
      <c r="U73" s="9"/>
      <c r="V73" s="139"/>
      <c r="X73" s="12"/>
      <c r="Y73" s="12"/>
      <c r="Z73" s="13"/>
      <c r="AA73" s="13"/>
      <c r="AB73" s="14"/>
      <c r="AC73" s="14"/>
      <c r="AD73" s="14"/>
      <c r="AE73" s="14"/>
      <c r="AF73" s="128"/>
      <c r="AP73" s="137"/>
      <c r="AQ73" s="141"/>
      <c r="AS73" s="16"/>
      <c r="AT73" s="16"/>
      <c r="AW73" s="14"/>
      <c r="AX73" s="14"/>
      <c r="BA73"/>
      <c r="BB73"/>
      <c r="BI73"/>
      <c r="BJ73"/>
      <c r="BK73"/>
      <c r="BL73"/>
      <c r="BM73" s="14"/>
    </row>
    <row r="74" spans="1:65" ht="16.2">
      <c r="A74" s="17"/>
      <c r="B74" s="17"/>
      <c r="C74" s="18"/>
      <c r="D74" s="9"/>
      <c r="F74" s="9"/>
      <c r="G74" s="9"/>
      <c r="H74" s="9"/>
      <c r="K74" s="17"/>
      <c r="L74" s="17"/>
      <c r="N74" s="9"/>
      <c r="P74" s="9"/>
      <c r="Q74" s="9"/>
      <c r="R74" s="10"/>
      <c r="S74" s="10"/>
      <c r="T74" s="17"/>
      <c r="U74" s="9"/>
      <c r="V74" s="139"/>
      <c r="X74" s="12"/>
      <c r="Y74" s="12"/>
      <c r="Z74" s="13"/>
      <c r="AA74" s="13"/>
      <c r="AB74" s="14"/>
      <c r="AC74" s="14"/>
      <c r="AD74" s="14"/>
      <c r="AE74" s="14"/>
      <c r="AF74" s="128"/>
      <c r="AP74" s="137"/>
      <c r="AQ74" s="141"/>
      <c r="AS74" s="16"/>
      <c r="AT74" s="142"/>
      <c r="AW74" s="14"/>
      <c r="AX74" s="14"/>
      <c r="BA74"/>
      <c r="BB74"/>
      <c r="BI74"/>
      <c r="BJ74"/>
      <c r="BK74"/>
      <c r="BL74"/>
      <c r="BM74" s="14"/>
    </row>
    <row r="75" spans="1:65" ht="16.2">
      <c r="A75" s="18"/>
      <c r="B75" s="17"/>
      <c r="C75" s="18"/>
      <c r="D75" s="9"/>
      <c r="E75" s="9"/>
      <c r="F75" s="9"/>
      <c r="G75" s="9"/>
      <c r="H75" s="9"/>
      <c r="K75" s="17"/>
      <c r="L75" s="17"/>
      <c r="N75" s="127"/>
      <c r="P75" s="9"/>
      <c r="Q75" s="9"/>
      <c r="R75" s="9"/>
      <c r="S75" s="9"/>
      <c r="T75" s="18"/>
      <c r="U75" s="9"/>
      <c r="V75" s="139"/>
      <c r="X75" s="12"/>
      <c r="Y75" s="12"/>
      <c r="Z75" s="13"/>
      <c r="AA75" s="13"/>
      <c r="AB75" s="14"/>
      <c r="AC75" s="14"/>
      <c r="AD75" s="14"/>
      <c r="AE75" s="14"/>
      <c r="AF75" s="128"/>
      <c r="AI75" s="41"/>
      <c r="AJ75" s="41"/>
      <c r="AK75" s="41"/>
      <c r="AL75" s="41"/>
      <c r="AM75" s="41"/>
      <c r="AP75" s="137"/>
      <c r="AQ75" s="15"/>
      <c r="AR75" s="9"/>
      <c r="AS75" s="16"/>
      <c r="AT75" s="142"/>
      <c r="AW75" s="14"/>
      <c r="AX75" s="14"/>
      <c r="BA75" s="138"/>
      <c r="BB75" s="13"/>
      <c r="BI75" s="12"/>
      <c r="BJ75" s="12"/>
      <c r="BK75" s="140"/>
      <c r="BL75" s="14"/>
      <c r="BM75" s="14"/>
    </row>
    <row r="76" spans="1:65" ht="16.2">
      <c r="A76" s="18"/>
      <c r="B76" s="17"/>
      <c r="C76" s="18"/>
      <c r="D76" s="9"/>
      <c r="E76" s="9"/>
      <c r="F76" s="9"/>
      <c r="G76" s="9"/>
      <c r="H76" s="9"/>
      <c r="K76" s="17"/>
      <c r="L76" s="17"/>
      <c r="N76" s="127"/>
      <c r="P76" s="9"/>
      <c r="Q76" s="9"/>
      <c r="R76" s="9"/>
      <c r="S76" s="9"/>
      <c r="T76" s="18"/>
      <c r="U76" s="9"/>
      <c r="V76" s="139"/>
      <c r="X76" s="12"/>
      <c r="Y76" s="12"/>
      <c r="Z76" s="13"/>
      <c r="AA76" s="13"/>
      <c r="AB76" s="14"/>
      <c r="AC76" s="14"/>
      <c r="AD76" s="14"/>
      <c r="AE76" s="14"/>
      <c r="AP76" s="137"/>
      <c r="AQ76" s="15"/>
      <c r="AR76" s="9"/>
      <c r="AS76" s="16"/>
      <c r="AT76" s="142"/>
      <c r="AW76" s="14"/>
      <c r="AX76" s="14"/>
      <c r="BA76"/>
      <c r="BB76"/>
      <c r="BI76"/>
      <c r="BJ76"/>
      <c r="BK76"/>
      <c r="BL76"/>
      <c r="BM76" s="14"/>
    </row>
    <row r="77" spans="1:65" ht="16.2">
      <c r="A77" s="18"/>
      <c r="B77" s="17"/>
      <c r="C77" s="18"/>
      <c r="D77" s="9"/>
      <c r="E77" s="9"/>
      <c r="F77" s="9"/>
      <c r="G77" s="9"/>
      <c r="H77" s="9"/>
      <c r="K77" s="17"/>
      <c r="L77" s="17"/>
      <c r="N77" s="127"/>
      <c r="P77" s="9"/>
      <c r="Q77" s="9"/>
      <c r="R77" s="9"/>
      <c r="S77" s="9"/>
      <c r="T77" s="18"/>
      <c r="U77" s="9"/>
      <c r="V77" s="139"/>
      <c r="X77" s="12"/>
      <c r="Y77" s="12"/>
      <c r="Z77" s="13"/>
      <c r="AA77" s="13"/>
      <c r="AB77" s="14"/>
      <c r="AC77" s="14"/>
      <c r="AD77" s="14"/>
      <c r="AE77" s="14"/>
      <c r="AP77" s="137"/>
      <c r="AQ77" s="15"/>
      <c r="AR77" s="9"/>
      <c r="AS77" s="16"/>
      <c r="AT77" s="142"/>
      <c r="AW77" s="14"/>
      <c r="AX77" s="14"/>
      <c r="BA77"/>
      <c r="BB77"/>
      <c r="BI77"/>
      <c r="BJ77"/>
      <c r="BK77"/>
      <c r="BL77"/>
      <c r="BM77" s="14"/>
    </row>
    <row r="78" spans="1:65" ht="16.2">
      <c r="A78" s="18"/>
      <c r="B78" s="17"/>
      <c r="C78" s="18"/>
      <c r="D78" s="9"/>
      <c r="E78" s="9"/>
      <c r="F78" s="9"/>
      <c r="G78" s="9"/>
      <c r="H78" s="9"/>
      <c r="K78" s="17"/>
      <c r="L78" s="17"/>
      <c r="N78" s="127"/>
      <c r="P78" s="9"/>
      <c r="Q78" s="9"/>
      <c r="R78" s="9"/>
      <c r="S78" s="9"/>
      <c r="T78" s="18"/>
      <c r="U78" s="9"/>
      <c r="V78" s="139"/>
      <c r="X78" s="12"/>
      <c r="Y78" s="12"/>
      <c r="Z78" s="13"/>
      <c r="AA78" s="13"/>
      <c r="AB78" s="14"/>
      <c r="AC78" s="14"/>
      <c r="AD78" s="14"/>
      <c r="AE78" s="14"/>
      <c r="AP78" s="137"/>
      <c r="AQ78" s="15"/>
      <c r="AR78" s="9"/>
      <c r="AS78" s="16"/>
      <c r="AT78" s="142"/>
      <c r="AW78" s="14"/>
      <c r="AX78" s="14"/>
      <c r="BA78"/>
      <c r="BB78"/>
      <c r="BI78"/>
      <c r="BJ78"/>
      <c r="BK78"/>
      <c r="BL78"/>
      <c r="BM78" s="14"/>
    </row>
    <row r="79" spans="1:65" ht="16.2">
      <c r="A79" s="18"/>
      <c r="B79" s="17"/>
      <c r="C79" s="18"/>
      <c r="D79" s="9"/>
      <c r="E79" s="9"/>
      <c r="F79" s="9"/>
      <c r="G79" s="9"/>
      <c r="H79" s="9"/>
      <c r="K79" s="17"/>
      <c r="L79" s="17"/>
      <c r="N79" s="127"/>
      <c r="P79" s="9"/>
      <c r="Q79" s="9"/>
      <c r="R79" s="9"/>
      <c r="S79" s="9"/>
      <c r="T79" s="18"/>
      <c r="U79" s="9"/>
      <c r="V79" s="139"/>
      <c r="X79" s="12"/>
      <c r="Y79" s="12"/>
      <c r="Z79" s="13"/>
      <c r="AA79" s="13"/>
      <c r="AB79" s="14"/>
      <c r="AC79" s="14"/>
      <c r="AD79" s="14"/>
      <c r="AE79" s="14"/>
      <c r="AP79" s="137"/>
      <c r="AQ79" s="15"/>
      <c r="AR79" s="9"/>
      <c r="AS79" s="16"/>
      <c r="AT79" s="142"/>
      <c r="AW79" s="14"/>
      <c r="AX79" s="14"/>
      <c r="BA79"/>
      <c r="BB79"/>
      <c r="BI79"/>
      <c r="BJ79"/>
      <c r="BK79"/>
      <c r="BL79"/>
      <c r="BM79" s="14"/>
    </row>
    <row r="80" spans="1:65" ht="16.2">
      <c r="A80" s="18"/>
      <c r="B80" s="17"/>
      <c r="C80" s="18"/>
      <c r="D80" s="9"/>
      <c r="E80" s="9"/>
      <c r="F80" s="9"/>
      <c r="G80" s="9"/>
      <c r="H80" s="9"/>
      <c r="K80" s="17"/>
      <c r="L80" s="17"/>
      <c r="N80" s="127"/>
      <c r="P80" s="9"/>
      <c r="Q80" s="9"/>
      <c r="R80" s="9"/>
      <c r="S80" s="9"/>
      <c r="T80" s="18"/>
      <c r="U80" s="143"/>
      <c r="V80" s="143"/>
      <c r="W80" s="144"/>
      <c r="X80" s="143"/>
      <c r="Y80" s="38"/>
      <c r="Z80" s="13"/>
      <c r="AA80" s="39"/>
      <c r="AB80" s="40"/>
      <c r="AC80" s="14"/>
      <c r="AD80" s="14"/>
      <c r="AE80" s="14"/>
      <c r="AP80" s="137"/>
      <c r="AQ80" s="15"/>
      <c r="AR80" s="9"/>
      <c r="AS80" s="16"/>
      <c r="AT80" s="142"/>
      <c r="AW80" s="14"/>
      <c r="AX80" s="14"/>
      <c r="BA80"/>
      <c r="BB80"/>
      <c r="BI80"/>
      <c r="BJ80"/>
      <c r="BK80"/>
      <c r="BL80"/>
      <c r="BM80" s="14"/>
    </row>
    <row r="81" spans="1:65" ht="16.2">
      <c r="A81" s="18"/>
      <c r="B81" s="17"/>
      <c r="C81" s="18"/>
      <c r="D81" s="9"/>
      <c r="E81" s="9"/>
      <c r="F81" s="9"/>
      <c r="G81" s="9"/>
      <c r="H81" s="9"/>
      <c r="K81" s="17"/>
      <c r="L81" s="17"/>
      <c r="N81" s="127"/>
      <c r="P81" s="9"/>
      <c r="Q81" s="9"/>
      <c r="R81" s="9"/>
      <c r="S81" s="9"/>
      <c r="T81" s="18"/>
      <c r="U81" s="9"/>
      <c r="V81" s="139"/>
      <c r="X81" s="12"/>
      <c r="Y81" s="12"/>
      <c r="Z81" s="13"/>
      <c r="AA81" s="13"/>
      <c r="AB81" s="14"/>
      <c r="AC81" s="14"/>
      <c r="AD81" s="14"/>
      <c r="AE81" s="14"/>
      <c r="AP81" s="137"/>
      <c r="AQ81" s="15"/>
      <c r="AR81" s="9"/>
      <c r="AS81" s="16"/>
      <c r="AT81" s="142"/>
      <c r="AW81" s="14"/>
      <c r="AX81" s="14"/>
      <c r="BA81"/>
      <c r="BB81"/>
      <c r="BI81"/>
      <c r="BJ81"/>
      <c r="BK81"/>
      <c r="BL81"/>
      <c r="BM81" s="14"/>
    </row>
    <row r="82" spans="1:65" ht="16.2">
      <c r="A82" s="18"/>
      <c r="B82" s="17"/>
      <c r="C82" s="18"/>
      <c r="D82" s="9"/>
      <c r="E82" s="9"/>
      <c r="F82" s="9"/>
      <c r="G82" s="9"/>
      <c r="H82" s="9"/>
      <c r="K82" s="17"/>
      <c r="L82" s="17"/>
      <c r="N82" s="127"/>
      <c r="P82" s="9"/>
      <c r="Q82" s="9"/>
      <c r="R82" s="9"/>
      <c r="S82" s="9"/>
      <c r="T82" s="18"/>
      <c r="U82" s="9"/>
      <c r="V82" s="139"/>
      <c r="X82" s="12"/>
      <c r="Y82" s="12"/>
      <c r="Z82" s="13"/>
      <c r="AA82" s="13"/>
      <c r="AB82" s="14"/>
      <c r="AC82" s="14"/>
      <c r="AD82" s="14"/>
      <c r="AE82" s="14"/>
      <c r="AP82"/>
      <c r="AQ82"/>
      <c r="AR82" s="35"/>
      <c r="AS82"/>
      <c r="AT82" s="145"/>
      <c r="AW82"/>
      <c r="AX82"/>
      <c r="BA82"/>
      <c r="BB82"/>
      <c r="BI82"/>
      <c r="BJ82"/>
      <c r="BK82"/>
      <c r="BL82"/>
      <c r="BM82" s="14"/>
    </row>
    <row r="83" spans="1:65" ht="16.2">
      <c r="A83" s="18"/>
      <c r="B83" s="17"/>
      <c r="C83" s="18"/>
      <c r="D83" s="9"/>
      <c r="E83" s="9"/>
      <c r="F83" s="9"/>
      <c r="G83" s="9"/>
      <c r="H83" s="9"/>
      <c r="K83" s="17"/>
      <c r="L83" s="17"/>
      <c r="N83" s="127"/>
      <c r="P83" s="9"/>
      <c r="Q83" s="9"/>
      <c r="R83" s="9"/>
      <c r="S83" s="9"/>
      <c r="T83" s="18"/>
      <c r="U83" s="143"/>
      <c r="V83" s="143"/>
      <c r="W83" s="144"/>
      <c r="X83" s="143"/>
      <c r="Y83" s="38"/>
      <c r="Z83" s="13"/>
      <c r="AA83" s="39"/>
      <c r="AB83" s="40"/>
      <c r="AC83" s="14"/>
      <c r="AD83" s="14"/>
      <c r="AE83" s="14"/>
      <c r="AP83"/>
      <c r="AQ83"/>
      <c r="AR83" s="35"/>
      <c r="AS83"/>
      <c r="AT83"/>
      <c r="AW83"/>
      <c r="AX83"/>
      <c r="BA83"/>
      <c r="BB83"/>
      <c r="BI83"/>
      <c r="BJ83"/>
      <c r="BK83"/>
      <c r="BL83"/>
      <c r="BM83" s="14"/>
    </row>
    <row r="84" spans="1:65" ht="16.2">
      <c r="A84" s="18"/>
      <c r="B84" s="17"/>
      <c r="C84" s="18"/>
      <c r="D84" s="9"/>
      <c r="E84" s="9"/>
      <c r="F84" s="9"/>
      <c r="G84" s="9"/>
      <c r="H84" s="9"/>
      <c r="K84" s="17"/>
      <c r="L84" s="17"/>
      <c r="N84" s="127"/>
      <c r="P84" s="9"/>
      <c r="Q84" s="9"/>
      <c r="R84" s="9"/>
      <c r="S84" s="9"/>
      <c r="T84" s="18"/>
      <c r="U84" s="9"/>
      <c r="V84" s="139"/>
      <c r="X84" s="12"/>
      <c r="Y84" s="12"/>
      <c r="Z84" s="14"/>
      <c r="AA84" s="13"/>
      <c r="AB84" s="14"/>
      <c r="AC84" s="14"/>
      <c r="AD84" s="14"/>
      <c r="AE84" s="14"/>
      <c r="AI84" s="41"/>
      <c r="AJ84" s="41"/>
      <c r="AK84" s="41"/>
      <c r="AL84" s="41"/>
      <c r="AM84" s="41"/>
      <c r="AP84" s="137"/>
      <c r="AQ84" s="15"/>
      <c r="AR84" s="9"/>
      <c r="AS84" s="16"/>
      <c r="AT84" s="16"/>
      <c r="AW84" s="14"/>
      <c r="AX84" s="16"/>
      <c r="BA84" s="138"/>
      <c r="BB84" s="13"/>
      <c r="BI84" s="12"/>
      <c r="BJ84" s="12"/>
      <c r="BK84" s="140"/>
      <c r="BL84" s="14"/>
      <c r="BM84" s="14"/>
    </row>
    <row r="85" spans="1:65" ht="16.2">
      <c r="A85" s="18"/>
      <c r="B85" s="17"/>
      <c r="C85" s="18"/>
      <c r="D85" s="9"/>
      <c r="E85" s="9"/>
      <c r="F85" s="9"/>
      <c r="G85" s="9"/>
      <c r="H85" s="9"/>
      <c r="K85" s="17"/>
      <c r="L85" s="17"/>
      <c r="N85" s="127"/>
      <c r="P85" s="9"/>
      <c r="Q85" s="9"/>
      <c r="R85" s="9"/>
      <c r="S85" s="9"/>
      <c r="T85" s="18"/>
      <c r="U85" s="9"/>
      <c r="V85" s="139"/>
      <c r="X85" s="12"/>
      <c r="Y85" s="12"/>
      <c r="Z85" s="14"/>
      <c r="AA85" s="13"/>
      <c r="AB85" s="14"/>
      <c r="AC85" s="14"/>
      <c r="AD85" s="14"/>
      <c r="AE85" s="14"/>
      <c r="AP85" s="137"/>
      <c r="AQ85" s="15"/>
      <c r="AR85" s="9"/>
      <c r="AS85" s="16"/>
      <c r="AT85" s="16"/>
      <c r="AW85" s="14"/>
      <c r="AX85" s="16"/>
      <c r="BA85"/>
      <c r="BB85"/>
      <c r="BI85"/>
      <c r="BJ85"/>
      <c r="BK85"/>
      <c r="BL85"/>
      <c r="BM85" s="14"/>
    </row>
    <row r="86" spans="1:65" ht="16.2">
      <c r="A86" s="18"/>
      <c r="B86" s="17"/>
      <c r="C86" s="18"/>
      <c r="D86" s="9"/>
      <c r="E86" s="9"/>
      <c r="F86" s="9"/>
      <c r="G86" s="9"/>
      <c r="H86" s="9"/>
      <c r="K86" s="17"/>
      <c r="L86" s="17"/>
      <c r="N86" s="127"/>
      <c r="P86" s="9"/>
      <c r="Q86" s="9"/>
      <c r="R86" s="9"/>
      <c r="S86" s="9"/>
      <c r="T86" s="18"/>
      <c r="U86" s="9"/>
      <c r="V86" s="139"/>
      <c r="X86" s="12"/>
      <c r="Y86" s="12"/>
      <c r="Z86" s="14"/>
      <c r="AA86" s="13"/>
      <c r="AB86" s="14"/>
      <c r="AC86" s="14"/>
      <c r="AD86" s="14"/>
      <c r="AE86" s="14"/>
      <c r="AP86" s="137"/>
      <c r="AQ86" s="15"/>
      <c r="AR86" s="9"/>
      <c r="AS86" s="16"/>
      <c r="AT86" s="16"/>
      <c r="AW86" s="14"/>
      <c r="AX86" s="16"/>
      <c r="BA86" s="35"/>
      <c r="BB86" s="35"/>
      <c r="BI86"/>
      <c r="BJ86"/>
      <c r="BK86"/>
      <c r="BL86"/>
      <c r="BM86" s="14"/>
    </row>
    <row r="87" spans="1:65" ht="16.2">
      <c r="A87" s="18"/>
      <c r="B87" s="17"/>
      <c r="C87" s="18"/>
      <c r="D87" s="9"/>
      <c r="E87" s="9"/>
      <c r="F87" s="9"/>
      <c r="G87" s="9"/>
      <c r="H87" s="9"/>
      <c r="K87" s="17"/>
      <c r="L87" s="17"/>
      <c r="N87" s="127"/>
      <c r="P87" s="9"/>
      <c r="Q87" s="9"/>
      <c r="R87" s="9"/>
      <c r="S87" s="9"/>
      <c r="T87" s="18"/>
      <c r="U87" s="9"/>
      <c r="V87" s="139"/>
      <c r="X87" s="12"/>
      <c r="Y87" s="12"/>
      <c r="Z87" s="14"/>
      <c r="AA87" s="13"/>
      <c r="AB87" s="14"/>
      <c r="AC87" s="14"/>
      <c r="AD87" s="14"/>
      <c r="AE87" s="14"/>
      <c r="AP87" s="137"/>
      <c r="AQ87" s="15"/>
      <c r="AR87" s="9"/>
      <c r="AS87" s="16"/>
      <c r="AT87" s="16"/>
      <c r="AW87" s="14"/>
      <c r="AX87" s="16"/>
      <c r="BA87" s="35"/>
      <c r="BB87" s="35"/>
      <c r="BI87"/>
      <c r="BJ87"/>
      <c r="BK87"/>
      <c r="BL87"/>
      <c r="BM87" s="14"/>
    </row>
    <row r="88" spans="1:65" ht="16.2">
      <c r="A88" s="18"/>
      <c r="B88" s="17"/>
      <c r="C88" s="18"/>
      <c r="D88" s="9"/>
      <c r="E88" s="9"/>
      <c r="F88" s="9"/>
      <c r="G88" s="9"/>
      <c r="H88" s="9"/>
      <c r="K88" s="17"/>
      <c r="L88" s="17"/>
      <c r="N88" s="127"/>
      <c r="P88" s="9"/>
      <c r="Q88" s="9"/>
      <c r="R88" s="9"/>
      <c r="S88" s="9"/>
      <c r="T88" s="18"/>
      <c r="U88" s="9"/>
      <c r="V88" s="139"/>
      <c r="X88" s="12"/>
      <c r="Y88" s="12"/>
      <c r="Z88" s="14"/>
      <c r="AA88" s="13"/>
      <c r="AB88" s="14"/>
      <c r="AC88" s="14"/>
      <c r="AD88" s="14"/>
      <c r="AE88" s="14"/>
      <c r="AP88" s="137"/>
      <c r="AQ88" s="15"/>
      <c r="AR88" s="9"/>
      <c r="AS88" s="16"/>
      <c r="AT88" s="16"/>
      <c r="AW88" s="14"/>
      <c r="AX88" s="16"/>
      <c r="BA88" s="35"/>
      <c r="BB88" s="35"/>
      <c r="BI88"/>
      <c r="BJ88"/>
      <c r="BK88"/>
      <c r="BL88"/>
      <c r="BM88" s="14"/>
    </row>
    <row r="89" spans="1:65" ht="16.2">
      <c r="A89" s="18"/>
      <c r="B89" s="17"/>
      <c r="C89" s="18"/>
      <c r="D89" s="9"/>
      <c r="E89" s="9"/>
      <c r="F89" s="9"/>
      <c r="G89" s="9"/>
      <c r="H89" s="9"/>
      <c r="K89" s="17"/>
      <c r="L89" s="17"/>
      <c r="N89" s="127"/>
      <c r="P89" s="9"/>
      <c r="Q89" s="9"/>
      <c r="R89" s="9"/>
      <c r="S89" s="9"/>
      <c r="T89" s="18"/>
      <c r="U89" s="9"/>
      <c r="V89" s="139"/>
      <c r="X89" s="12"/>
      <c r="Y89" s="12"/>
      <c r="Z89" s="14"/>
      <c r="AA89" s="13"/>
      <c r="AB89" s="14"/>
      <c r="AC89" s="14"/>
      <c r="AD89" s="14"/>
      <c r="AE89" s="14"/>
      <c r="AP89" s="137"/>
      <c r="AQ89" s="15"/>
      <c r="AR89" s="9"/>
      <c r="AS89" s="16"/>
      <c r="AT89" s="16"/>
      <c r="AW89" s="14"/>
      <c r="AX89" s="16"/>
      <c r="BA89" s="35"/>
      <c r="BB89" s="35"/>
      <c r="BI89"/>
      <c r="BJ89"/>
      <c r="BK89"/>
      <c r="BL89"/>
      <c r="BM89" s="14"/>
    </row>
    <row r="90" spans="1:65" ht="16.2">
      <c r="A90" s="18"/>
      <c r="B90" s="17"/>
      <c r="C90" s="18"/>
      <c r="D90" s="9"/>
      <c r="E90" s="9"/>
      <c r="F90" s="9"/>
      <c r="G90" s="9"/>
      <c r="H90" s="9"/>
      <c r="K90" s="17"/>
      <c r="L90" s="17"/>
      <c r="N90" s="127"/>
      <c r="P90" s="9"/>
      <c r="Q90" s="9"/>
      <c r="R90" s="9"/>
      <c r="S90" s="9"/>
      <c r="T90" s="18"/>
      <c r="U90" s="9"/>
      <c r="V90" s="139"/>
      <c r="X90" s="12"/>
      <c r="Y90" s="12"/>
      <c r="Z90" s="14"/>
      <c r="AA90" s="13"/>
      <c r="AB90" s="14"/>
      <c r="AC90" s="14"/>
      <c r="AD90" s="14"/>
      <c r="AE90" s="14"/>
      <c r="AP90" s="137"/>
      <c r="AQ90" s="15"/>
      <c r="AR90" s="9"/>
      <c r="AS90" s="16"/>
      <c r="AT90" s="16"/>
      <c r="AW90" s="14"/>
      <c r="AX90" s="16"/>
      <c r="BA90" s="35"/>
      <c r="BB90" s="35"/>
      <c r="BI90"/>
      <c r="BJ90"/>
      <c r="BK90"/>
      <c r="BL90"/>
      <c r="BM90" s="14"/>
    </row>
    <row r="91" spans="1:65" ht="16.2">
      <c r="A91" s="18"/>
      <c r="B91" s="17"/>
      <c r="C91" s="18"/>
      <c r="D91" s="9"/>
      <c r="E91" s="9"/>
      <c r="F91" s="9"/>
      <c r="G91" s="9"/>
      <c r="H91" s="9"/>
      <c r="K91" s="17"/>
      <c r="L91" s="17"/>
      <c r="N91" s="127"/>
      <c r="P91" s="9"/>
      <c r="Q91" s="9"/>
      <c r="R91" s="9"/>
      <c r="S91" s="9"/>
      <c r="T91" s="18"/>
      <c r="U91" s="9"/>
      <c r="V91" s="139"/>
      <c r="X91" s="12"/>
      <c r="Y91" s="12"/>
      <c r="Z91" s="14"/>
      <c r="AA91" s="13"/>
      <c r="AB91" s="14"/>
      <c r="AC91" s="14"/>
      <c r="AD91" s="14"/>
      <c r="AE91" s="14"/>
      <c r="AP91" s="137"/>
      <c r="AQ91" s="15"/>
      <c r="AR91" s="9"/>
      <c r="AS91" s="16"/>
      <c r="AT91" s="16"/>
      <c r="AW91" s="14"/>
      <c r="AX91" s="16"/>
      <c r="BA91"/>
      <c r="BB91"/>
      <c r="BI91"/>
      <c r="BJ91"/>
      <c r="BK91"/>
      <c r="BL91"/>
      <c r="BM91" s="14"/>
    </row>
    <row r="92" spans="1:65" ht="16.2">
      <c r="A92" s="18"/>
      <c r="B92" s="17"/>
      <c r="C92" s="18"/>
      <c r="D92" s="9"/>
      <c r="E92" s="9"/>
      <c r="F92" s="9"/>
      <c r="G92" s="9"/>
      <c r="H92" s="9"/>
      <c r="K92" s="17"/>
      <c r="L92" s="17"/>
      <c r="N92" s="127"/>
      <c r="P92" s="9"/>
      <c r="Q92" s="9"/>
      <c r="R92" s="9"/>
      <c r="S92" s="9"/>
      <c r="T92" s="18"/>
      <c r="U92" s="9"/>
      <c r="V92" s="139"/>
      <c r="X92" s="12"/>
      <c r="Y92" s="12"/>
      <c r="Z92" s="14"/>
      <c r="AA92" s="13"/>
      <c r="AB92" s="14"/>
      <c r="AC92" s="14"/>
      <c r="AD92" s="14"/>
      <c r="AE92" s="14"/>
      <c r="AP92" s="137"/>
      <c r="AQ92" s="15"/>
      <c r="AR92" s="9"/>
      <c r="AS92" s="16"/>
      <c r="AT92" s="16"/>
      <c r="AW92" s="14"/>
      <c r="AX92" s="14"/>
      <c r="BA92" s="138"/>
      <c r="BB92" s="13"/>
      <c r="BI92"/>
      <c r="BJ92"/>
      <c r="BK92"/>
      <c r="BL92"/>
      <c r="BM92" s="14"/>
    </row>
    <row r="93" spans="1:65" ht="16.2">
      <c r="A93" s="18"/>
      <c r="B93" s="17"/>
      <c r="C93" s="18"/>
      <c r="D93" s="9"/>
      <c r="E93" s="9"/>
      <c r="F93" s="9"/>
      <c r="G93" s="9"/>
      <c r="H93" s="9"/>
      <c r="K93" s="17"/>
      <c r="L93" s="17"/>
      <c r="N93" s="127"/>
      <c r="P93" s="9"/>
      <c r="Q93" s="9"/>
      <c r="R93" s="9"/>
      <c r="S93" s="9"/>
      <c r="T93" s="18"/>
      <c r="U93" s="9"/>
      <c r="V93" s="139"/>
      <c r="X93" s="12"/>
      <c r="Y93" s="12"/>
      <c r="Z93" s="14"/>
      <c r="AA93" s="13"/>
      <c r="AB93" s="14"/>
      <c r="AC93" s="14"/>
      <c r="AD93" s="14"/>
      <c r="AE93" s="14"/>
      <c r="AP93" s="137"/>
      <c r="AQ93" s="15"/>
      <c r="AR93" s="9"/>
      <c r="AS93" s="16"/>
      <c r="AT93" s="16"/>
      <c r="AW93" s="14"/>
      <c r="AX93" s="14"/>
      <c r="BA93"/>
      <c r="BB93"/>
      <c r="BI93"/>
      <c r="BJ93"/>
      <c r="BK93"/>
      <c r="BL93"/>
      <c r="BM93" s="14"/>
    </row>
    <row r="94" spans="1:65" ht="16.2">
      <c r="A94" s="18"/>
      <c r="B94" s="17"/>
      <c r="C94" s="18"/>
      <c r="D94" s="9"/>
      <c r="E94" s="9"/>
      <c r="F94" s="9"/>
      <c r="G94" s="9"/>
      <c r="H94" s="9"/>
      <c r="K94" s="17"/>
      <c r="L94" s="17"/>
      <c r="N94" s="127"/>
      <c r="P94" s="9"/>
      <c r="Q94" s="9"/>
      <c r="R94" s="9"/>
      <c r="S94" s="9"/>
      <c r="T94" s="18"/>
      <c r="U94" s="9"/>
      <c r="V94" s="139"/>
      <c r="X94" s="12"/>
      <c r="Y94" s="12"/>
      <c r="Z94" s="14"/>
      <c r="AA94" s="13"/>
      <c r="AB94" s="14"/>
      <c r="AC94" s="14"/>
      <c r="AD94" s="14"/>
      <c r="AE94" s="14"/>
      <c r="AP94" s="137"/>
      <c r="AQ94" s="15"/>
      <c r="AR94" s="9"/>
      <c r="AS94" s="16"/>
      <c r="AT94" s="16"/>
      <c r="AW94" s="14"/>
      <c r="AX94" s="14"/>
      <c r="BA94"/>
      <c r="BB94"/>
      <c r="BI94"/>
      <c r="BJ94"/>
      <c r="BK94"/>
      <c r="BL94"/>
      <c r="BM94" s="14"/>
    </row>
    <row r="95" spans="1:65" ht="16.2">
      <c r="A95" s="18"/>
      <c r="B95" s="17"/>
      <c r="C95" s="18"/>
      <c r="D95" s="9"/>
      <c r="E95" s="9"/>
      <c r="F95" s="9"/>
      <c r="G95" s="9"/>
      <c r="H95" s="9"/>
      <c r="K95" s="17"/>
      <c r="L95" s="17"/>
      <c r="N95" s="127"/>
      <c r="P95" s="9"/>
      <c r="Q95" s="9"/>
      <c r="R95" s="9"/>
      <c r="S95" s="9"/>
      <c r="T95" s="18"/>
      <c r="U95" s="9"/>
      <c r="V95" s="139"/>
      <c r="X95" s="12"/>
      <c r="Y95" s="12"/>
      <c r="Z95" s="14"/>
      <c r="AA95" s="13"/>
      <c r="AB95" s="14"/>
      <c r="AC95" s="14"/>
      <c r="AD95" s="14"/>
      <c r="AE95" s="14"/>
      <c r="AP95" s="137"/>
      <c r="AQ95" s="15"/>
      <c r="AR95" s="9"/>
      <c r="AS95" s="16"/>
      <c r="AT95" s="16"/>
      <c r="AW95" s="14"/>
      <c r="AX95" s="14"/>
      <c r="BA95"/>
      <c r="BB95"/>
      <c r="BI95"/>
      <c r="BJ95"/>
      <c r="BK95"/>
      <c r="BL95"/>
      <c r="BM95" s="14"/>
    </row>
    <row r="96" spans="1:65" ht="16.2">
      <c r="A96" s="17"/>
      <c r="B96" s="17"/>
      <c r="C96" s="18"/>
      <c r="D96" s="9"/>
      <c r="E96" s="9"/>
      <c r="F96" s="9"/>
      <c r="G96" s="9"/>
      <c r="H96" s="9"/>
      <c r="K96" s="17"/>
      <c r="L96" s="17"/>
      <c r="N96" s="127"/>
      <c r="P96" s="9"/>
      <c r="Q96" s="9"/>
      <c r="R96" s="9"/>
      <c r="S96" s="9"/>
      <c r="T96" s="18"/>
      <c r="U96" s="9"/>
      <c r="V96" s="139"/>
      <c r="X96" s="12"/>
      <c r="Y96" s="12"/>
      <c r="Z96" s="14"/>
      <c r="AA96" s="13"/>
      <c r="AB96" s="14"/>
      <c r="AC96" s="14"/>
      <c r="AD96" s="14"/>
      <c r="AE96" s="14"/>
      <c r="AI96" s="41"/>
      <c r="AJ96" s="41"/>
      <c r="AK96" s="41"/>
      <c r="AL96" s="41"/>
      <c r="AM96" s="41"/>
      <c r="AP96" s="137"/>
      <c r="AQ96" s="15"/>
      <c r="AR96" s="9"/>
      <c r="AS96" s="16"/>
      <c r="AT96" s="16"/>
      <c r="AW96" s="14"/>
      <c r="AX96" s="14"/>
      <c r="BA96" s="138"/>
      <c r="BI96" s="12"/>
      <c r="BJ96" s="12"/>
      <c r="BK96" s="140"/>
      <c r="BL96" s="14"/>
      <c r="BM96" s="14"/>
    </row>
    <row r="97" spans="1:65" ht="16.2">
      <c r="A97" s="17"/>
      <c r="B97" s="17"/>
      <c r="C97" s="18"/>
      <c r="D97" s="9"/>
      <c r="E97" s="9"/>
      <c r="F97" s="9"/>
      <c r="G97" s="9"/>
      <c r="H97" s="9"/>
      <c r="K97" s="17"/>
      <c r="L97" s="17"/>
      <c r="N97" s="127"/>
      <c r="P97" s="9"/>
      <c r="Q97" s="9"/>
      <c r="R97" s="9"/>
      <c r="S97" s="9"/>
      <c r="T97" s="18"/>
      <c r="U97" s="9"/>
      <c r="V97" s="139"/>
      <c r="X97" s="12"/>
      <c r="Y97" s="12"/>
      <c r="Z97" s="14"/>
      <c r="AA97" s="13"/>
      <c r="AB97" s="14"/>
      <c r="AC97" s="14"/>
      <c r="AD97" s="14"/>
      <c r="AE97" s="14"/>
      <c r="AP97" s="137"/>
      <c r="AQ97" s="15"/>
      <c r="AR97" s="9"/>
      <c r="AS97" s="16"/>
      <c r="AT97" s="16"/>
      <c r="AW97" s="14"/>
      <c r="AX97" s="14"/>
      <c r="BA97"/>
      <c r="BB97"/>
      <c r="BI97"/>
      <c r="BJ97"/>
      <c r="BK97"/>
      <c r="BL97"/>
      <c r="BM97" s="14"/>
    </row>
    <row r="98" spans="1:65" ht="16.2">
      <c r="A98" s="17"/>
      <c r="B98" s="17"/>
      <c r="C98" s="18"/>
      <c r="D98" s="9"/>
      <c r="E98" s="9"/>
      <c r="F98" s="9"/>
      <c r="G98" s="9"/>
      <c r="H98" s="9"/>
      <c r="K98" s="17"/>
      <c r="L98" s="17"/>
      <c r="N98" s="127"/>
      <c r="P98" s="9"/>
      <c r="Q98" s="9"/>
      <c r="R98" s="9"/>
      <c r="S98" s="9"/>
      <c r="T98" s="18"/>
      <c r="U98" s="146"/>
      <c r="V98" s="139"/>
      <c r="W98" s="37"/>
      <c r="X98" s="38"/>
      <c r="Y98" s="38"/>
      <c r="Z98" s="40"/>
      <c r="AA98" s="39"/>
      <c r="AB98" s="40"/>
      <c r="AC98" s="14"/>
      <c r="AD98" s="14"/>
      <c r="AE98" s="14"/>
      <c r="AP98" s="137"/>
      <c r="AQ98" s="15"/>
      <c r="AR98" s="9"/>
      <c r="AS98" s="16"/>
      <c r="AT98" s="16"/>
      <c r="AW98" s="14"/>
      <c r="AX98" s="14"/>
      <c r="BA98"/>
      <c r="BB98"/>
      <c r="BI98"/>
      <c r="BJ98"/>
      <c r="BK98"/>
      <c r="BL98"/>
      <c r="BM98" s="14"/>
    </row>
    <row r="99" spans="1:65" ht="16.2">
      <c r="A99" s="17"/>
      <c r="B99" s="17"/>
      <c r="C99" s="18"/>
      <c r="D99" s="9"/>
      <c r="E99" s="9"/>
      <c r="F99" s="9"/>
      <c r="G99" s="9"/>
      <c r="H99" s="9"/>
      <c r="K99" s="17"/>
      <c r="L99" s="17"/>
      <c r="N99" s="127"/>
      <c r="P99" s="9"/>
      <c r="Q99" s="9"/>
      <c r="R99" s="9"/>
      <c r="S99" s="9"/>
      <c r="T99" s="18"/>
      <c r="U99" s="9"/>
      <c r="V99" s="139"/>
      <c r="X99" s="12"/>
      <c r="Y99" s="12"/>
      <c r="Z99" s="14"/>
      <c r="AA99" s="13"/>
      <c r="AB99" s="14"/>
      <c r="AC99" s="14"/>
      <c r="AD99" s="14"/>
      <c r="AE99" s="14"/>
      <c r="AP99" s="137"/>
      <c r="AQ99" s="15"/>
      <c r="AR99" s="9"/>
      <c r="AS99" s="16"/>
      <c r="AT99" s="16"/>
      <c r="AW99" s="14"/>
      <c r="AX99" s="14"/>
      <c r="BA99"/>
      <c r="BB99"/>
      <c r="BI99"/>
      <c r="BJ99"/>
      <c r="BK99"/>
      <c r="BL99"/>
      <c r="BM99" s="14"/>
    </row>
    <row r="100" spans="1:65" ht="16.2">
      <c r="A100" s="17"/>
      <c r="B100" s="17"/>
      <c r="C100" s="18"/>
      <c r="D100" s="9"/>
      <c r="E100" s="9"/>
      <c r="F100" s="9"/>
      <c r="G100" s="9"/>
      <c r="H100" s="9"/>
      <c r="K100" s="17"/>
      <c r="L100" s="17"/>
      <c r="N100" s="127"/>
      <c r="P100" s="9"/>
      <c r="Q100" s="9"/>
      <c r="R100" s="9"/>
      <c r="S100" s="9"/>
      <c r="T100" s="18"/>
      <c r="U100" s="9"/>
      <c r="V100" s="139"/>
      <c r="X100" s="12"/>
      <c r="Y100" s="12"/>
      <c r="Z100" s="14"/>
      <c r="AA100" s="13"/>
      <c r="AB100" s="14"/>
      <c r="AC100" s="14"/>
      <c r="AD100" s="14"/>
      <c r="AE100" s="14"/>
      <c r="AP100" s="137"/>
      <c r="AQ100" s="15"/>
      <c r="AR100" s="9"/>
      <c r="AS100" s="16"/>
      <c r="AT100" s="16"/>
      <c r="AW100" s="14"/>
      <c r="AX100" s="14"/>
      <c r="BA100"/>
      <c r="BB100"/>
      <c r="BI100"/>
      <c r="BJ100"/>
      <c r="BK100"/>
      <c r="BL100"/>
      <c r="BM100" s="14"/>
    </row>
    <row r="101" spans="1:65" ht="16.2">
      <c r="A101" s="17"/>
      <c r="B101" s="17"/>
      <c r="C101" s="18"/>
      <c r="D101" s="9"/>
      <c r="E101" s="9"/>
      <c r="F101" s="9"/>
      <c r="G101" s="9"/>
      <c r="H101" s="9"/>
      <c r="K101" s="17"/>
      <c r="L101" s="17"/>
      <c r="N101" s="127"/>
      <c r="P101" s="9"/>
      <c r="Q101" s="9"/>
      <c r="R101" s="9"/>
      <c r="S101" s="9"/>
      <c r="T101" s="18"/>
      <c r="U101" s="146"/>
      <c r="V101" s="139"/>
      <c r="W101" s="37"/>
      <c r="X101" s="38"/>
      <c r="Y101" s="38"/>
      <c r="Z101" s="40"/>
      <c r="AA101" s="39"/>
      <c r="AB101" s="40"/>
      <c r="AC101" s="14"/>
      <c r="AD101" s="14"/>
      <c r="AE101" s="14"/>
      <c r="AP101" s="137"/>
      <c r="AQ101" s="15"/>
      <c r="AR101" s="9"/>
      <c r="AS101" s="16"/>
      <c r="AT101" s="16"/>
      <c r="AW101" s="14"/>
      <c r="AX101" s="14"/>
      <c r="BA101"/>
      <c r="BB101"/>
      <c r="BI101"/>
      <c r="BJ101"/>
      <c r="BK101"/>
      <c r="BL101"/>
      <c r="BM101" s="14"/>
    </row>
    <row r="102" spans="1:65" ht="16.2">
      <c r="A102" s="17"/>
      <c r="B102" s="17"/>
      <c r="C102" s="18"/>
      <c r="D102" s="9"/>
      <c r="E102" s="9"/>
      <c r="F102" s="9"/>
      <c r="G102" s="9"/>
      <c r="H102" s="9"/>
      <c r="K102" s="17"/>
      <c r="L102" s="17"/>
      <c r="N102" s="127"/>
      <c r="P102" s="9"/>
      <c r="Q102" s="9"/>
      <c r="R102" s="9"/>
      <c r="S102" s="9"/>
      <c r="T102" s="18"/>
      <c r="U102" s="9"/>
      <c r="V102" s="139"/>
      <c r="X102" s="12"/>
      <c r="Y102" s="12"/>
      <c r="Z102" s="14"/>
      <c r="AA102" s="13"/>
      <c r="AB102" s="14"/>
      <c r="AC102" s="14"/>
      <c r="AD102" s="14"/>
      <c r="AE102" s="14"/>
      <c r="AP102" s="137"/>
      <c r="AQ102" s="15"/>
      <c r="AR102" s="9"/>
      <c r="AS102" s="16"/>
      <c r="AT102" s="16"/>
      <c r="AW102" s="14"/>
      <c r="AX102" s="14"/>
      <c r="BA102"/>
      <c r="BB102"/>
      <c r="BI102"/>
      <c r="BJ102"/>
      <c r="BK102"/>
      <c r="BL102"/>
      <c r="BM102" s="14"/>
    </row>
    <row r="103" spans="1:65" ht="16.2">
      <c r="A103" s="17"/>
      <c r="B103" s="17"/>
      <c r="C103" s="18"/>
      <c r="D103" s="9"/>
      <c r="E103" s="9"/>
      <c r="F103" s="9"/>
      <c r="G103" s="9"/>
      <c r="H103" s="9"/>
      <c r="K103" s="17"/>
      <c r="L103" s="17"/>
      <c r="N103" s="127"/>
      <c r="P103" s="9"/>
      <c r="Q103" s="9"/>
      <c r="R103" s="9"/>
      <c r="S103" s="9"/>
      <c r="T103" s="18"/>
      <c r="U103" s="9"/>
      <c r="V103" s="139"/>
      <c r="X103" s="12"/>
      <c r="Y103" s="12"/>
      <c r="Z103" s="14"/>
      <c r="AA103" s="13"/>
      <c r="AB103" s="14"/>
      <c r="AC103" s="14"/>
      <c r="AD103" s="14"/>
      <c r="AE103" s="14"/>
      <c r="AP103" s="137"/>
      <c r="AQ103" s="15"/>
      <c r="AR103" s="9"/>
      <c r="AS103" s="16"/>
      <c r="AT103" s="16"/>
      <c r="AW103" s="14"/>
      <c r="AX103" s="14"/>
      <c r="BA103"/>
      <c r="BB103"/>
      <c r="BI103"/>
      <c r="BJ103"/>
      <c r="BK103"/>
      <c r="BL103"/>
      <c r="BM103" s="14"/>
    </row>
    <row r="104" spans="1:65" ht="16.2">
      <c r="A104" s="17"/>
      <c r="B104" s="17"/>
      <c r="C104" s="18"/>
      <c r="D104" s="9"/>
      <c r="E104" s="9"/>
      <c r="F104" s="9"/>
      <c r="G104" s="9"/>
      <c r="H104" s="9"/>
      <c r="K104" s="17"/>
      <c r="L104" s="17"/>
      <c r="N104" s="127"/>
      <c r="P104" s="9"/>
      <c r="Q104" s="9"/>
      <c r="R104" s="9"/>
      <c r="S104" s="9"/>
      <c r="T104" s="18"/>
      <c r="U104" s="146"/>
      <c r="V104" s="147"/>
      <c r="W104" s="37"/>
      <c r="X104" s="73"/>
      <c r="Y104" s="38"/>
      <c r="Z104" s="40"/>
      <c r="AA104" s="39"/>
      <c r="AB104" s="40"/>
      <c r="AC104" s="14"/>
      <c r="AD104" s="14"/>
      <c r="AE104" s="14"/>
      <c r="AP104"/>
      <c r="AQ104"/>
      <c r="AR104" s="35"/>
      <c r="AS104"/>
      <c r="AT104"/>
      <c r="AW104"/>
      <c r="AX104"/>
      <c r="BA104"/>
      <c r="BB104"/>
      <c r="BI104"/>
      <c r="BJ104"/>
      <c r="BK104"/>
      <c r="BL104"/>
      <c r="BM104" s="14"/>
    </row>
    <row r="105" spans="1:65" ht="16.2">
      <c r="A105" s="17"/>
      <c r="B105" s="17"/>
      <c r="C105" s="18"/>
      <c r="D105" s="9"/>
      <c r="E105" s="9"/>
      <c r="F105" s="9"/>
      <c r="G105" s="9"/>
      <c r="H105" s="9"/>
      <c r="K105" s="17"/>
      <c r="L105" s="17"/>
      <c r="P105" s="17"/>
      <c r="Q105" s="9"/>
      <c r="R105" s="9"/>
      <c r="S105" s="9"/>
      <c r="T105" s="17"/>
      <c r="U105" s="9"/>
      <c r="V105" s="139"/>
      <c r="X105" s="12"/>
      <c r="Y105" s="12"/>
      <c r="Z105" s="14"/>
      <c r="AA105" s="13"/>
      <c r="AB105" s="14"/>
      <c r="AC105" s="14"/>
      <c r="AD105" s="14"/>
      <c r="AE105" s="14"/>
      <c r="AI105" s="41"/>
      <c r="AJ105" s="41"/>
      <c r="AK105" s="41"/>
      <c r="AL105" s="41"/>
      <c r="AM105" s="41"/>
      <c r="AP105" s="137"/>
      <c r="AQ105" s="141"/>
      <c r="AS105" s="16"/>
      <c r="AT105" s="16"/>
      <c r="AW105" s="14"/>
      <c r="AX105" s="14"/>
      <c r="BA105" s="138"/>
      <c r="BI105" s="12"/>
      <c r="BJ105" s="12"/>
      <c r="BK105" s="12"/>
      <c r="BL105" s="14"/>
      <c r="BM105" s="14"/>
    </row>
    <row r="106" spans="1:65" ht="16.2">
      <c r="A106" s="17"/>
      <c r="B106" s="17"/>
      <c r="C106" s="18"/>
      <c r="D106" s="9"/>
      <c r="E106" s="9"/>
      <c r="F106" s="9"/>
      <c r="G106" s="9"/>
      <c r="H106" s="9"/>
      <c r="K106" s="17"/>
      <c r="L106" s="17"/>
      <c r="P106" s="17"/>
      <c r="Q106" s="9"/>
      <c r="R106" s="9"/>
      <c r="S106" s="9"/>
      <c r="T106" s="17"/>
      <c r="U106" s="9"/>
      <c r="V106" s="139"/>
      <c r="X106" s="12"/>
      <c r="Y106" s="12"/>
      <c r="Z106" s="14"/>
      <c r="AA106" s="13"/>
      <c r="AB106" s="14"/>
      <c r="AC106" s="14"/>
      <c r="AD106" s="14"/>
      <c r="AE106" s="14"/>
      <c r="AP106" s="137"/>
      <c r="AQ106" s="141"/>
      <c r="AS106" s="16"/>
      <c r="AT106" s="16"/>
      <c r="AW106" s="14"/>
      <c r="AX106" s="14"/>
      <c r="BA106" s="35"/>
      <c r="BB106" s="35"/>
      <c r="BI106"/>
      <c r="BJ106"/>
      <c r="BK106"/>
      <c r="BL106"/>
      <c r="BM106" s="14"/>
    </row>
    <row r="107" spans="1:65" ht="16.2">
      <c r="A107" s="17"/>
      <c r="B107" s="17"/>
      <c r="C107" s="18"/>
      <c r="D107" s="9"/>
      <c r="E107" s="9"/>
      <c r="F107" s="9"/>
      <c r="G107" s="9"/>
      <c r="H107" s="9"/>
      <c r="K107" s="17"/>
      <c r="L107" s="17"/>
      <c r="P107" s="17"/>
      <c r="Q107" s="9"/>
      <c r="R107" s="9"/>
      <c r="S107" s="9"/>
      <c r="T107" s="17"/>
      <c r="U107" s="9"/>
      <c r="V107" s="139"/>
      <c r="X107" s="12"/>
      <c r="Y107" s="12"/>
      <c r="Z107" s="14"/>
      <c r="AA107" s="13"/>
      <c r="AB107" s="14"/>
      <c r="AC107" s="14"/>
      <c r="AD107" s="14"/>
      <c r="AE107" s="14"/>
      <c r="AP107" s="137"/>
      <c r="AQ107" s="141"/>
      <c r="AS107" s="16"/>
      <c r="AT107" s="16"/>
      <c r="AW107" s="14"/>
      <c r="AX107" s="14"/>
      <c r="BA107" s="35"/>
      <c r="BB107" s="35"/>
      <c r="BI107"/>
      <c r="BJ107"/>
      <c r="BK107"/>
      <c r="BL107"/>
      <c r="BM107" s="14"/>
    </row>
    <row r="108" spans="1:65" ht="16.2">
      <c r="A108" s="17"/>
      <c r="B108" s="17"/>
      <c r="C108" s="18"/>
      <c r="D108" s="9"/>
      <c r="E108" s="9"/>
      <c r="F108" s="9"/>
      <c r="G108" s="9"/>
      <c r="H108" s="9"/>
      <c r="K108" s="17"/>
      <c r="L108" s="17"/>
      <c r="P108" s="17"/>
      <c r="Q108" s="9"/>
      <c r="R108" s="9"/>
      <c r="S108" s="9"/>
      <c r="T108" s="17"/>
      <c r="U108" s="9"/>
      <c r="V108" s="139"/>
      <c r="X108" s="12"/>
      <c r="Y108" s="12"/>
      <c r="Z108" s="14"/>
      <c r="AA108" s="13"/>
      <c r="AB108" s="14"/>
      <c r="AC108" s="14"/>
      <c r="AD108" s="14"/>
      <c r="AE108" s="14"/>
      <c r="AP108" s="137"/>
      <c r="AQ108" s="141"/>
      <c r="AS108" s="16"/>
      <c r="AT108" s="16"/>
      <c r="AW108" s="14"/>
      <c r="AX108" s="14"/>
      <c r="BA108" s="35"/>
      <c r="BB108" s="35"/>
      <c r="BI108"/>
      <c r="BJ108"/>
      <c r="BK108"/>
      <c r="BL108"/>
      <c r="BM108" s="14"/>
    </row>
    <row r="109" spans="1:65" ht="16.2">
      <c r="A109" s="17"/>
      <c r="B109" s="17"/>
      <c r="C109" s="18"/>
      <c r="D109" s="9"/>
      <c r="E109" s="9"/>
      <c r="F109" s="9"/>
      <c r="G109" s="9"/>
      <c r="H109" s="9"/>
      <c r="K109" s="17"/>
      <c r="L109" s="17"/>
      <c r="P109" s="17"/>
      <c r="Q109" s="9"/>
      <c r="R109" s="9"/>
      <c r="S109" s="9"/>
      <c r="T109" s="17"/>
      <c r="U109" s="9"/>
      <c r="V109" s="139"/>
      <c r="X109" s="12"/>
      <c r="Y109" s="12"/>
      <c r="Z109" s="14"/>
      <c r="AA109" s="13"/>
      <c r="AB109" s="14"/>
      <c r="AC109" s="14"/>
      <c r="AD109" s="14"/>
      <c r="AE109" s="14"/>
      <c r="AP109" s="137"/>
      <c r="AQ109" s="141"/>
      <c r="AS109" s="16"/>
      <c r="AT109" s="16"/>
      <c r="AW109" s="14"/>
      <c r="AX109" s="14"/>
      <c r="BA109" s="35"/>
      <c r="BB109" s="35"/>
      <c r="BI109"/>
      <c r="BJ109"/>
      <c r="BK109"/>
      <c r="BL109"/>
      <c r="BM109" s="14"/>
    </row>
    <row r="110" spans="1:65" ht="16.2">
      <c r="A110" s="17"/>
      <c r="B110" s="17"/>
      <c r="C110" s="18"/>
      <c r="D110" s="9"/>
      <c r="E110" s="9"/>
      <c r="F110" s="9"/>
      <c r="G110" s="9"/>
      <c r="H110" s="9"/>
      <c r="K110" s="17"/>
      <c r="L110" s="17"/>
      <c r="P110" s="17"/>
      <c r="Q110" s="9"/>
      <c r="R110" s="9"/>
      <c r="S110" s="9"/>
      <c r="T110" s="17"/>
      <c r="U110" s="9"/>
      <c r="V110" s="139"/>
      <c r="X110" s="12"/>
      <c r="Y110" s="12"/>
      <c r="Z110" s="14"/>
      <c r="AA110" s="13"/>
      <c r="AB110" s="14"/>
      <c r="AC110" s="14"/>
      <c r="AD110" s="14"/>
      <c r="AE110" s="14"/>
      <c r="AP110" s="137"/>
      <c r="AQ110" s="141"/>
      <c r="AS110"/>
      <c r="AT110"/>
      <c r="AW110"/>
      <c r="AX110"/>
      <c r="BA110" s="35"/>
      <c r="BB110" s="35"/>
      <c r="BI110"/>
      <c r="BJ110"/>
      <c r="BK110"/>
      <c r="BL110"/>
      <c r="BM110" s="14"/>
    </row>
    <row r="111" spans="1:65" ht="16.2">
      <c r="A111" s="17"/>
      <c r="B111" s="17"/>
      <c r="C111" s="18"/>
      <c r="D111" s="9"/>
      <c r="E111" s="9"/>
      <c r="F111" s="9"/>
      <c r="G111" s="9"/>
      <c r="H111" s="9"/>
      <c r="K111" s="17"/>
      <c r="L111" s="17"/>
      <c r="P111" s="17"/>
      <c r="Q111" s="9"/>
      <c r="R111" s="9"/>
      <c r="S111" s="9"/>
      <c r="T111" s="17"/>
      <c r="U111" s="9"/>
      <c r="V111" s="139"/>
      <c r="X111" s="12"/>
      <c r="Y111" s="12"/>
      <c r="Z111" s="14"/>
      <c r="AA111" s="13"/>
      <c r="AB111" s="14"/>
      <c r="AC111" s="14"/>
      <c r="AD111" s="14"/>
      <c r="AE111" s="14"/>
      <c r="AP111"/>
      <c r="AQ111"/>
      <c r="AR111" s="35"/>
      <c r="AS111"/>
      <c r="AT111"/>
      <c r="AW111"/>
      <c r="AX111"/>
      <c r="BA111" s="35"/>
      <c r="BB111" s="35"/>
      <c r="BI111"/>
      <c r="BJ111"/>
      <c r="BK111"/>
      <c r="BL111"/>
      <c r="BM111" s="14"/>
    </row>
    <row r="112" spans="1:65" ht="16.2">
      <c r="A112" s="17"/>
      <c r="B112" s="17"/>
      <c r="C112" s="18"/>
      <c r="D112" s="9"/>
      <c r="E112" s="9"/>
      <c r="F112" s="9"/>
      <c r="G112" s="9"/>
      <c r="H112" s="9"/>
      <c r="K112" s="17"/>
      <c r="L112" s="17"/>
      <c r="P112" s="17"/>
      <c r="Q112" s="9"/>
      <c r="R112" s="9"/>
      <c r="S112" s="9"/>
      <c r="T112" s="17"/>
      <c r="U112" s="9"/>
      <c r="V112" s="139"/>
      <c r="X112" s="12"/>
      <c r="Y112" s="12"/>
      <c r="Z112" s="14"/>
      <c r="AA112" s="13"/>
      <c r="AB112" s="14"/>
      <c r="AC112" s="14"/>
      <c r="AD112" s="14"/>
      <c r="AE112" s="14"/>
      <c r="AP112"/>
      <c r="AQ112"/>
      <c r="AR112" s="35"/>
      <c r="AS112"/>
      <c r="AT112"/>
      <c r="AW112"/>
      <c r="AX112"/>
      <c r="BA112" s="35"/>
      <c r="BB112" s="35"/>
      <c r="BI112"/>
      <c r="BJ112"/>
      <c r="BK112"/>
      <c r="BL112"/>
      <c r="BM112" s="14"/>
    </row>
    <row r="113" spans="1:65" ht="16.2">
      <c r="A113" s="17"/>
      <c r="B113" s="17"/>
      <c r="C113" s="18"/>
      <c r="D113" s="9"/>
      <c r="E113" s="9"/>
      <c r="F113" s="9"/>
      <c r="G113" s="9"/>
      <c r="H113" s="9"/>
      <c r="K113" s="17"/>
      <c r="L113" s="17"/>
      <c r="P113" s="17"/>
      <c r="Q113" s="9"/>
      <c r="R113" s="9"/>
      <c r="S113" s="9"/>
      <c r="T113" s="17"/>
      <c r="U113" s="9"/>
      <c r="V113" s="139"/>
      <c r="X113" s="12"/>
      <c r="Y113" s="12"/>
      <c r="Z113" s="14"/>
      <c r="AA113" s="13"/>
      <c r="AB113" s="14"/>
      <c r="AC113" s="14"/>
      <c r="AD113" s="14"/>
      <c r="AE113" s="14"/>
      <c r="AP113"/>
      <c r="AQ113"/>
      <c r="AR113" s="35"/>
      <c r="AS113"/>
      <c r="AT113"/>
      <c r="AW113"/>
      <c r="AX113"/>
      <c r="BA113"/>
      <c r="BB113"/>
      <c r="BI113"/>
      <c r="BJ113"/>
      <c r="BK113"/>
      <c r="BL113"/>
      <c r="BM113" s="14"/>
    </row>
    <row r="114" spans="1:65" ht="16.2">
      <c r="A114" s="17"/>
      <c r="B114" s="17"/>
      <c r="C114" s="18"/>
      <c r="D114" s="9"/>
      <c r="E114" s="9"/>
      <c r="F114" s="9"/>
      <c r="G114" s="9"/>
      <c r="H114" s="9"/>
      <c r="K114" s="17"/>
      <c r="L114" s="17"/>
      <c r="P114" s="17"/>
      <c r="Q114" s="9"/>
      <c r="R114" s="9"/>
      <c r="S114" s="9"/>
      <c r="T114" s="17"/>
      <c r="U114" s="9"/>
      <c r="V114" s="139"/>
      <c r="X114" s="12"/>
      <c r="Y114" s="12"/>
      <c r="Z114" s="14"/>
      <c r="AA114" s="13"/>
      <c r="AB114" s="14"/>
      <c r="AC114" s="14"/>
      <c r="AD114" s="14"/>
      <c r="AE114" s="14"/>
      <c r="AI114" s="41"/>
      <c r="AJ114" s="41"/>
      <c r="AK114" s="41"/>
      <c r="AL114" s="41"/>
      <c r="AM114" s="41"/>
      <c r="AP114" s="137"/>
      <c r="AQ114" s="15"/>
      <c r="AR114" s="9"/>
      <c r="AS114" s="16"/>
      <c r="AT114" s="16"/>
      <c r="AW114" s="14"/>
      <c r="AX114" s="14"/>
      <c r="BA114" s="138"/>
      <c r="BI114" s="12"/>
      <c r="BJ114" s="12"/>
      <c r="BK114" s="12"/>
      <c r="BL114" s="143"/>
      <c r="BM114" s="14"/>
    </row>
    <row r="115" spans="1:65" ht="16.2">
      <c r="A115" s="17"/>
      <c r="B115" s="17"/>
      <c r="C115" s="18"/>
      <c r="D115" s="9"/>
      <c r="E115" s="9"/>
      <c r="F115" s="9"/>
      <c r="G115" s="9"/>
      <c r="H115" s="9"/>
      <c r="K115" s="17"/>
      <c r="L115" s="17"/>
      <c r="P115" s="17"/>
      <c r="Q115" s="9"/>
      <c r="R115" s="9"/>
      <c r="S115" s="9"/>
      <c r="T115" s="17"/>
      <c r="U115" s="9"/>
      <c r="V115" s="139"/>
      <c r="X115" s="12"/>
      <c r="Y115" s="12"/>
      <c r="Z115" s="14"/>
      <c r="AA115" s="13"/>
      <c r="AB115" s="14"/>
      <c r="AC115" s="14"/>
      <c r="AD115" s="14"/>
      <c r="AE115" s="14"/>
      <c r="AP115" s="137"/>
      <c r="AQ115" s="15"/>
      <c r="AR115" s="9"/>
      <c r="AS115" s="16"/>
      <c r="AT115" s="16"/>
      <c r="AW115" s="14"/>
      <c r="AX115" s="14"/>
      <c r="BA115"/>
      <c r="BB115"/>
      <c r="BI115"/>
      <c r="BJ115"/>
      <c r="BK115"/>
      <c r="BL115"/>
      <c r="BM115" s="14"/>
    </row>
    <row r="116" spans="1:65" ht="16.2">
      <c r="A116" s="17"/>
      <c r="B116" s="17"/>
      <c r="C116" s="18"/>
      <c r="D116" s="9"/>
      <c r="E116" s="9"/>
      <c r="F116" s="9"/>
      <c r="G116" s="9"/>
      <c r="H116" s="9"/>
      <c r="K116" s="17"/>
      <c r="L116" s="17"/>
      <c r="P116" s="17"/>
      <c r="Q116" s="9"/>
      <c r="R116" s="9"/>
      <c r="S116" s="9"/>
      <c r="T116" s="17"/>
      <c r="U116" s="9"/>
      <c r="V116" s="139"/>
      <c r="X116" s="12"/>
      <c r="Y116" s="12"/>
      <c r="Z116" s="14"/>
      <c r="AA116" s="13"/>
      <c r="AB116" s="14"/>
      <c r="AC116" s="14"/>
      <c r="AD116" s="14"/>
      <c r="AE116" s="14"/>
      <c r="AP116" s="137"/>
      <c r="AQ116" s="15"/>
      <c r="AR116" s="9"/>
      <c r="AS116" s="16"/>
      <c r="AT116" s="16"/>
      <c r="AW116" s="14"/>
      <c r="AX116" s="14"/>
      <c r="BA116"/>
      <c r="BB116"/>
      <c r="BI116"/>
      <c r="BJ116"/>
      <c r="BK116"/>
      <c r="BL116"/>
      <c r="BM116" s="14"/>
    </row>
    <row r="117" spans="1:65" ht="16.2">
      <c r="A117" s="17"/>
      <c r="B117" s="17"/>
      <c r="C117" s="18"/>
      <c r="D117" s="9"/>
      <c r="E117" s="9"/>
      <c r="F117" s="9"/>
      <c r="G117" s="9"/>
      <c r="H117" s="9"/>
      <c r="K117" s="17"/>
      <c r="L117" s="17"/>
      <c r="P117" s="17"/>
      <c r="Q117" s="9"/>
      <c r="R117" s="9"/>
      <c r="S117" s="9"/>
      <c r="T117" s="17"/>
      <c r="U117" s="9"/>
      <c r="V117" s="139"/>
      <c r="X117" s="12"/>
      <c r="Y117" s="12"/>
      <c r="Z117" s="14"/>
      <c r="AA117" s="13"/>
      <c r="AB117" s="14"/>
      <c r="AC117" s="14"/>
      <c r="AD117" s="14"/>
      <c r="AE117" s="14"/>
      <c r="AP117" s="137"/>
      <c r="AQ117" s="15"/>
      <c r="AR117" s="9"/>
      <c r="AS117" s="16"/>
      <c r="AT117" s="16"/>
      <c r="AW117" s="14"/>
      <c r="AX117" s="14"/>
      <c r="BA117"/>
      <c r="BB117"/>
      <c r="BI117"/>
      <c r="BJ117"/>
      <c r="BK117"/>
      <c r="BL117"/>
      <c r="BM117" s="14"/>
    </row>
    <row r="118" spans="1:65" ht="16.2">
      <c r="A118" s="17"/>
      <c r="B118" s="17"/>
      <c r="C118" s="18"/>
      <c r="D118" s="9"/>
      <c r="E118" s="9"/>
      <c r="F118" s="9"/>
      <c r="G118" s="9"/>
      <c r="H118" s="9"/>
      <c r="K118" s="17"/>
      <c r="L118" s="17"/>
      <c r="P118" s="17"/>
      <c r="Q118" s="9"/>
      <c r="R118" s="9"/>
      <c r="S118" s="9"/>
      <c r="T118" s="17"/>
      <c r="U118" s="9"/>
      <c r="V118" s="139"/>
      <c r="X118" s="12"/>
      <c r="Y118" s="12"/>
      <c r="Z118" s="14"/>
      <c r="AA118" s="13"/>
      <c r="AB118" s="14"/>
      <c r="AC118" s="14"/>
      <c r="AD118" s="14"/>
      <c r="AE118" s="14"/>
      <c r="AP118" s="137"/>
      <c r="AQ118" s="15"/>
      <c r="AR118" s="9"/>
      <c r="AS118" s="16"/>
      <c r="AT118" s="16"/>
      <c r="AW118" s="14"/>
      <c r="AX118" s="14"/>
      <c r="BA118"/>
      <c r="BB118"/>
      <c r="BI118"/>
      <c r="BJ118"/>
      <c r="BK118"/>
      <c r="BL118"/>
      <c r="BM118" s="14"/>
    </row>
    <row r="119" spans="1:65" ht="16.2">
      <c r="A119" s="17"/>
      <c r="B119" s="17"/>
      <c r="C119" s="18"/>
      <c r="D119" s="9"/>
      <c r="E119" s="9"/>
      <c r="F119" s="9"/>
      <c r="G119" s="9"/>
      <c r="H119" s="9"/>
      <c r="K119" s="17"/>
      <c r="L119" s="17"/>
      <c r="P119" s="17"/>
      <c r="Q119" s="9"/>
      <c r="R119" s="9"/>
      <c r="S119" s="9"/>
      <c r="T119" s="17"/>
      <c r="U119" s="9"/>
      <c r="V119" s="139"/>
      <c r="X119" s="12"/>
      <c r="Y119" s="12"/>
      <c r="Z119" s="14"/>
      <c r="AA119" s="13"/>
      <c r="AB119" s="14"/>
      <c r="AC119" s="14"/>
      <c r="AD119" s="14"/>
      <c r="AE119" s="14"/>
      <c r="AP119"/>
      <c r="AQ119"/>
      <c r="AR119" s="35"/>
      <c r="AS119" s="16"/>
      <c r="AT119"/>
      <c r="AW119"/>
      <c r="AX119"/>
      <c r="BA119"/>
      <c r="BB119"/>
      <c r="BI119"/>
      <c r="BJ119"/>
      <c r="BK119"/>
      <c r="BL119"/>
      <c r="BM119" s="14"/>
    </row>
    <row r="120" spans="1:65" ht="16.2">
      <c r="A120" s="17"/>
      <c r="B120" s="17"/>
      <c r="C120" s="18"/>
      <c r="D120" s="9"/>
      <c r="E120" s="9"/>
      <c r="F120" s="9"/>
      <c r="G120" s="9"/>
      <c r="H120" s="9"/>
      <c r="K120" s="17"/>
      <c r="L120" s="17"/>
      <c r="P120" s="17"/>
      <c r="Q120" s="9"/>
      <c r="R120" s="9"/>
      <c r="S120" s="9"/>
      <c r="T120" s="17"/>
      <c r="U120" s="9"/>
      <c r="V120" s="139"/>
      <c r="X120" s="12"/>
      <c r="Y120" s="12"/>
      <c r="Z120" s="14"/>
      <c r="AA120" s="13"/>
      <c r="AB120" s="14"/>
      <c r="AC120" s="14"/>
      <c r="AD120" s="14"/>
      <c r="AE120" s="14"/>
      <c r="AP120"/>
      <c r="AQ120"/>
      <c r="AR120" s="35"/>
      <c r="AS120" s="16"/>
      <c r="AT120"/>
      <c r="AW120"/>
      <c r="AX120"/>
      <c r="BA120"/>
      <c r="BB120"/>
      <c r="BI120"/>
      <c r="BJ120"/>
      <c r="BK120"/>
      <c r="BL120"/>
      <c r="BM120" s="14"/>
    </row>
    <row r="121" spans="1:65" ht="16.2">
      <c r="A121" s="17"/>
      <c r="B121" s="17"/>
      <c r="C121" s="18"/>
      <c r="D121" s="9"/>
      <c r="E121" s="9"/>
      <c r="F121" s="9"/>
      <c r="G121" s="9"/>
      <c r="H121" s="9"/>
      <c r="K121" s="17"/>
      <c r="L121" s="17"/>
      <c r="P121" s="17"/>
      <c r="Q121" s="9"/>
      <c r="R121" s="9"/>
      <c r="S121" s="9"/>
      <c r="T121" s="17"/>
      <c r="U121" s="9"/>
      <c r="V121" s="139"/>
      <c r="X121" s="12"/>
      <c r="Y121" s="12"/>
      <c r="Z121" s="14"/>
      <c r="AA121" s="13"/>
      <c r="AB121" s="14"/>
      <c r="AC121" s="14"/>
      <c r="AD121" s="14"/>
      <c r="AE121" s="14"/>
      <c r="AP121"/>
      <c r="AQ121"/>
      <c r="AR121" s="35"/>
      <c r="AS121"/>
      <c r="AT121"/>
      <c r="AW121"/>
      <c r="AX121"/>
      <c r="BA121"/>
      <c r="BB121"/>
      <c r="BI121"/>
      <c r="BJ121"/>
      <c r="BK121"/>
      <c r="BL121"/>
      <c r="BM121" s="14"/>
    </row>
    <row r="122" spans="1:65" ht="16.2">
      <c r="A122" s="17"/>
      <c r="B122" s="17"/>
      <c r="C122" s="18"/>
      <c r="D122" s="9"/>
      <c r="E122" s="9"/>
      <c r="F122" s="9"/>
      <c r="G122" s="9"/>
      <c r="H122" s="9"/>
      <c r="K122" s="17"/>
      <c r="L122" s="17"/>
      <c r="P122" s="17"/>
      <c r="Q122" s="9"/>
      <c r="R122" s="9"/>
      <c r="S122" s="9"/>
      <c r="T122" s="17"/>
      <c r="U122" s="9"/>
      <c r="V122" s="139"/>
      <c r="X122" s="12"/>
      <c r="Y122" s="12"/>
      <c r="Z122" s="14"/>
      <c r="AA122" s="13"/>
      <c r="AB122" s="14"/>
      <c r="AC122" s="14"/>
      <c r="AD122" s="14"/>
      <c r="AE122" s="14"/>
      <c r="AP122"/>
      <c r="AQ122"/>
      <c r="AR122" s="35"/>
      <c r="AS122"/>
      <c r="AT122"/>
      <c r="AW122"/>
      <c r="AX122"/>
      <c r="BA122"/>
      <c r="BB122"/>
      <c r="BI122"/>
      <c r="BJ122"/>
      <c r="BK122"/>
      <c r="BL122"/>
      <c r="BM122" s="14"/>
    </row>
    <row r="123" spans="1:65" ht="16.2">
      <c r="A123" s="17"/>
      <c r="B123" s="17"/>
      <c r="C123" s="18"/>
      <c r="D123" s="9"/>
      <c r="E123" s="9"/>
      <c r="F123" s="9"/>
      <c r="G123" s="9"/>
      <c r="H123" s="9"/>
      <c r="K123" s="17"/>
      <c r="L123" s="17"/>
      <c r="N123" s="127"/>
      <c r="P123" s="9"/>
      <c r="Q123" s="9"/>
      <c r="R123" s="9"/>
      <c r="S123" s="9"/>
      <c r="T123" s="17"/>
      <c r="U123" s="9"/>
      <c r="V123" s="139"/>
      <c r="X123" s="12"/>
      <c r="Y123" s="12"/>
      <c r="Z123" s="14"/>
      <c r="AA123" s="13"/>
      <c r="AB123" s="14"/>
      <c r="AC123" s="14"/>
      <c r="AD123" s="14"/>
      <c r="AE123" s="14"/>
      <c r="AI123" s="41"/>
      <c r="AJ123" s="41"/>
      <c r="AK123" s="41"/>
      <c r="AL123" s="41"/>
      <c r="AM123" s="41"/>
      <c r="AP123" s="137"/>
      <c r="AQ123" s="141"/>
      <c r="AS123" s="16"/>
      <c r="AT123" s="16"/>
      <c r="AW123" s="14"/>
      <c r="AX123" s="16"/>
      <c r="BA123" s="138"/>
      <c r="BI123" s="12"/>
      <c r="BJ123" s="12"/>
      <c r="BK123" s="12"/>
      <c r="BL123" s="14"/>
      <c r="BM123" s="14"/>
    </row>
    <row r="124" spans="1:65" ht="16.2">
      <c r="A124" s="17"/>
      <c r="B124" s="17"/>
      <c r="C124" s="18"/>
      <c r="D124" s="9"/>
      <c r="E124" s="9"/>
      <c r="F124" s="9"/>
      <c r="G124" s="9"/>
      <c r="H124" s="9"/>
      <c r="K124" s="17"/>
      <c r="L124" s="17"/>
      <c r="N124" s="127"/>
      <c r="P124" s="9"/>
      <c r="Q124" s="9"/>
      <c r="R124" s="9"/>
      <c r="S124" s="9"/>
      <c r="T124" s="17"/>
      <c r="U124" s="9"/>
      <c r="V124" s="139"/>
      <c r="X124" s="12"/>
      <c r="Y124" s="12"/>
      <c r="Z124" s="14"/>
      <c r="AA124" s="13"/>
      <c r="AB124" s="14"/>
      <c r="AC124" s="14"/>
      <c r="AD124" s="14"/>
      <c r="AE124" s="14"/>
      <c r="AP124" s="137"/>
      <c r="AQ124" s="141"/>
      <c r="AS124" s="16"/>
      <c r="AT124" s="16"/>
      <c r="AW124" s="14"/>
      <c r="AX124" s="16"/>
      <c r="BA124"/>
      <c r="BB124"/>
      <c r="BI124"/>
      <c r="BJ124"/>
      <c r="BK124"/>
      <c r="BL124"/>
      <c r="BM124" s="14"/>
    </row>
    <row r="125" spans="1:65" ht="16.2">
      <c r="A125" s="17"/>
      <c r="B125" s="17"/>
      <c r="C125" s="18"/>
      <c r="D125" s="9"/>
      <c r="E125" s="9"/>
      <c r="F125" s="9"/>
      <c r="G125" s="9"/>
      <c r="H125" s="9"/>
      <c r="K125" s="17"/>
      <c r="L125" s="17"/>
      <c r="N125" s="127"/>
      <c r="P125" s="9"/>
      <c r="Q125" s="9"/>
      <c r="R125" s="9"/>
      <c r="S125" s="9"/>
      <c r="T125" s="17"/>
      <c r="U125" s="9"/>
      <c r="V125" s="139"/>
      <c r="X125" s="12"/>
      <c r="Y125" s="12"/>
      <c r="Z125" s="14"/>
      <c r="AA125" s="13"/>
      <c r="AB125" s="14"/>
      <c r="AC125" s="14"/>
      <c r="AD125" s="14"/>
      <c r="AE125" s="14"/>
      <c r="AP125" s="137"/>
      <c r="AQ125" s="141"/>
      <c r="AS125" s="16"/>
      <c r="AT125" s="16"/>
      <c r="AW125" s="14"/>
      <c r="AX125" s="16"/>
      <c r="BA125"/>
      <c r="BB125"/>
      <c r="BI125"/>
      <c r="BJ125"/>
      <c r="BK125"/>
      <c r="BL125"/>
      <c r="BM125" s="14"/>
    </row>
    <row r="126" spans="1:65" ht="16.2">
      <c r="A126" s="17"/>
      <c r="B126" s="17"/>
      <c r="C126" s="18"/>
      <c r="D126" s="9"/>
      <c r="E126" s="9"/>
      <c r="F126" s="9"/>
      <c r="G126" s="9"/>
      <c r="H126" s="9"/>
      <c r="K126" s="17"/>
      <c r="L126" s="17"/>
      <c r="N126" s="127"/>
      <c r="P126" s="9"/>
      <c r="Q126" s="9"/>
      <c r="R126" s="9"/>
      <c r="S126" s="9"/>
      <c r="T126" s="17"/>
      <c r="U126" s="9"/>
      <c r="V126" s="139"/>
      <c r="X126" s="12"/>
      <c r="Y126" s="12"/>
      <c r="Z126" s="14"/>
      <c r="AA126" s="13"/>
      <c r="AB126" s="14"/>
      <c r="AC126" s="14"/>
      <c r="AD126" s="14"/>
      <c r="AE126" s="14"/>
      <c r="AP126" s="137"/>
      <c r="AQ126" s="141"/>
      <c r="AS126" s="16"/>
      <c r="AT126" s="16"/>
      <c r="AW126" s="14"/>
      <c r="AX126" s="16"/>
      <c r="BA126"/>
      <c r="BB126"/>
      <c r="BI126"/>
      <c r="BJ126"/>
      <c r="BK126"/>
      <c r="BL126"/>
      <c r="BM126" s="14"/>
    </row>
    <row r="127" spans="1:65" ht="16.2">
      <c r="A127" s="17"/>
      <c r="B127" s="17"/>
      <c r="C127" s="18"/>
      <c r="D127" s="9"/>
      <c r="E127" s="9"/>
      <c r="F127" s="9"/>
      <c r="G127" s="9"/>
      <c r="H127" s="9"/>
      <c r="K127" s="17"/>
      <c r="L127" s="17"/>
      <c r="N127" s="127"/>
      <c r="P127" s="9"/>
      <c r="Q127" s="9"/>
      <c r="R127" s="9"/>
      <c r="S127" s="9"/>
      <c r="T127" s="17"/>
      <c r="U127" s="9"/>
      <c r="V127" s="139"/>
      <c r="X127" s="12"/>
      <c r="Y127" s="12"/>
      <c r="Z127" s="14"/>
      <c r="AA127" s="13"/>
      <c r="AB127" s="14"/>
      <c r="AC127" s="14"/>
      <c r="AD127" s="14"/>
      <c r="AE127" s="14"/>
      <c r="AP127" s="137"/>
      <c r="AQ127" s="141"/>
      <c r="AS127" s="16"/>
      <c r="AT127" s="16"/>
      <c r="AW127" s="14"/>
      <c r="AX127" s="16"/>
      <c r="BA127"/>
      <c r="BB127"/>
      <c r="BI127"/>
      <c r="BJ127"/>
      <c r="BK127"/>
      <c r="BL127"/>
      <c r="BM127" s="14"/>
    </row>
    <row r="128" spans="1:65" ht="16.2">
      <c r="A128" s="17"/>
      <c r="B128" s="17"/>
      <c r="C128" s="18"/>
      <c r="D128" s="9"/>
      <c r="E128" s="9"/>
      <c r="F128" s="9"/>
      <c r="G128" s="9"/>
      <c r="H128" s="9"/>
      <c r="K128" s="17"/>
      <c r="L128" s="17"/>
      <c r="N128" s="127"/>
      <c r="P128" s="9"/>
      <c r="Q128" s="9"/>
      <c r="R128" s="9"/>
      <c r="S128" s="9"/>
      <c r="T128" s="17"/>
      <c r="U128" s="9"/>
      <c r="V128" s="139"/>
      <c r="X128" s="12"/>
      <c r="Y128" s="12"/>
      <c r="Z128" s="14"/>
      <c r="AA128" s="13"/>
      <c r="AB128" s="14"/>
      <c r="AC128" s="14"/>
      <c r="AD128" s="14"/>
      <c r="AE128" s="14"/>
      <c r="AP128"/>
      <c r="AQ128"/>
      <c r="AR128" s="35"/>
      <c r="AS128"/>
      <c r="AT128" s="16"/>
      <c r="AW128"/>
      <c r="AX128"/>
      <c r="BA128"/>
      <c r="BB128"/>
      <c r="BI128"/>
      <c r="BJ128"/>
      <c r="BK128"/>
      <c r="BL128"/>
      <c r="BM128" s="14"/>
    </row>
    <row r="129" spans="1:65" ht="16.2">
      <c r="A129" s="17"/>
      <c r="B129" s="17"/>
      <c r="C129" s="18"/>
      <c r="D129" s="9"/>
      <c r="E129" s="9"/>
      <c r="F129" s="9"/>
      <c r="G129" s="9"/>
      <c r="H129" s="9"/>
      <c r="K129" s="17"/>
      <c r="L129" s="17"/>
      <c r="N129" s="127"/>
      <c r="P129" s="9"/>
      <c r="Q129" s="9"/>
      <c r="R129" s="9"/>
      <c r="S129" s="9"/>
      <c r="T129" s="17"/>
      <c r="U129" s="9"/>
      <c r="V129" s="139"/>
      <c r="X129" s="12"/>
      <c r="Y129" s="12"/>
      <c r="Z129" s="14"/>
      <c r="AA129" s="13"/>
      <c r="AB129" s="14"/>
      <c r="AC129" s="14"/>
      <c r="AD129" s="14"/>
      <c r="AE129" s="14"/>
      <c r="AP129"/>
      <c r="AQ129"/>
      <c r="AR129" s="35"/>
      <c r="AS129"/>
      <c r="AT129"/>
      <c r="AW129"/>
      <c r="AX129"/>
      <c r="BA129"/>
      <c r="BB129"/>
      <c r="BI129"/>
      <c r="BJ129"/>
      <c r="BK129"/>
      <c r="BL129"/>
      <c r="BM129" s="14"/>
    </row>
    <row r="130" spans="1:65" ht="16.2">
      <c r="A130" s="17"/>
      <c r="B130" s="17"/>
      <c r="C130" s="18"/>
      <c r="D130" s="9"/>
      <c r="E130" s="9"/>
      <c r="F130" s="9"/>
      <c r="G130" s="9"/>
      <c r="H130" s="9"/>
      <c r="K130" s="17"/>
      <c r="L130" s="17"/>
      <c r="N130" s="127"/>
      <c r="P130" s="9"/>
      <c r="Q130" s="9"/>
      <c r="R130" s="9"/>
      <c r="S130" s="9"/>
      <c r="T130" s="17"/>
      <c r="U130" s="9"/>
      <c r="V130" s="139"/>
      <c r="X130" s="12"/>
      <c r="Y130" s="12"/>
      <c r="Z130" s="14"/>
      <c r="AA130" s="13"/>
      <c r="AB130" s="14"/>
      <c r="AC130" s="14"/>
      <c r="AD130" s="14"/>
      <c r="AE130" s="14"/>
      <c r="AP130"/>
      <c r="AQ130"/>
      <c r="AR130" s="35"/>
      <c r="AS130"/>
      <c r="AT130"/>
      <c r="AW130"/>
      <c r="AX130"/>
      <c r="BA130"/>
      <c r="BB130"/>
      <c r="BI130"/>
      <c r="BJ130"/>
      <c r="BK130"/>
      <c r="BL130"/>
      <c r="BM130" s="14"/>
    </row>
    <row r="131" spans="1:65" ht="16.2">
      <c r="A131" s="17"/>
      <c r="B131" s="17"/>
      <c r="C131" s="18"/>
      <c r="D131" s="9"/>
      <c r="E131" s="9"/>
      <c r="F131" s="9"/>
      <c r="G131" s="9"/>
      <c r="H131" s="9"/>
      <c r="K131" s="17"/>
      <c r="L131" s="17"/>
      <c r="N131" s="127"/>
      <c r="P131" s="9"/>
      <c r="Q131" s="9"/>
      <c r="R131" s="9"/>
      <c r="S131" s="9"/>
      <c r="T131" s="17"/>
      <c r="U131" s="9"/>
      <c r="V131" s="139"/>
      <c r="X131" s="12"/>
      <c r="Y131" s="12"/>
      <c r="Z131" s="14"/>
      <c r="AA131" s="13"/>
      <c r="AB131" s="14"/>
      <c r="AC131" s="14"/>
      <c r="AD131" s="14"/>
      <c r="AE131" s="14"/>
      <c r="AP131"/>
      <c r="AQ131"/>
      <c r="AR131" s="35"/>
      <c r="AS131"/>
      <c r="AT131"/>
      <c r="AW131"/>
      <c r="AX131"/>
      <c r="BA131"/>
      <c r="BB131"/>
      <c r="BI131"/>
      <c r="BJ131"/>
      <c r="BK131"/>
      <c r="BL131"/>
      <c r="BM131" s="14"/>
    </row>
    <row r="132" spans="1:65" ht="16.2">
      <c r="A132" s="17"/>
      <c r="B132" s="17"/>
      <c r="C132" s="18"/>
      <c r="D132" s="9"/>
      <c r="E132" s="9"/>
      <c r="F132" s="9"/>
      <c r="G132" s="9"/>
      <c r="H132" s="9"/>
      <c r="K132" s="17"/>
      <c r="L132" s="17"/>
      <c r="N132" s="9"/>
      <c r="P132" s="9"/>
      <c r="Q132" s="9"/>
      <c r="R132" s="9"/>
      <c r="S132" s="9"/>
      <c r="T132" s="17"/>
      <c r="U132" s="9"/>
      <c r="V132" s="139"/>
      <c r="X132" s="12"/>
      <c r="Y132" s="12"/>
      <c r="Z132" s="14"/>
      <c r="AA132" s="13"/>
      <c r="AB132" s="14"/>
      <c r="AC132" s="14"/>
      <c r="AD132" s="14"/>
      <c r="AE132" s="14"/>
      <c r="AI132" s="41"/>
      <c r="AJ132" s="41"/>
      <c r="AK132" s="41"/>
      <c r="AL132" s="41"/>
      <c r="AM132" s="41"/>
      <c r="AP132" s="137"/>
      <c r="AQ132" s="141"/>
      <c r="AS132" s="16"/>
      <c r="AT132" s="16"/>
      <c r="AW132" s="14"/>
      <c r="AX132" s="16"/>
      <c r="BA132" s="138"/>
      <c r="BI132" s="12"/>
      <c r="BJ132" s="12"/>
      <c r="BK132" s="12"/>
      <c r="BL132" s="14"/>
      <c r="BM132" s="14"/>
    </row>
    <row r="133" spans="1:65" ht="16.2">
      <c r="A133" s="17"/>
      <c r="B133" s="17"/>
      <c r="C133" s="18"/>
      <c r="D133" s="9"/>
      <c r="E133" s="9"/>
      <c r="F133" s="9"/>
      <c r="G133" s="9"/>
      <c r="H133" s="9"/>
      <c r="K133" s="17"/>
      <c r="L133" s="17"/>
      <c r="N133" s="9"/>
      <c r="P133" s="9"/>
      <c r="Q133" s="9"/>
      <c r="R133" s="9"/>
      <c r="S133" s="9"/>
      <c r="T133" s="17"/>
      <c r="U133" s="9"/>
      <c r="V133" s="139"/>
      <c r="X133" s="12"/>
      <c r="Y133" s="12"/>
      <c r="Z133" s="14"/>
      <c r="AA133" s="13"/>
      <c r="AB133" s="14"/>
      <c r="AC133" s="14"/>
      <c r="AD133" s="14"/>
      <c r="AE133" s="14"/>
      <c r="AP133" s="137"/>
      <c r="AQ133" s="141"/>
      <c r="AS133" s="16"/>
      <c r="AT133" s="16"/>
      <c r="AW133" s="14"/>
      <c r="AX133" s="16"/>
      <c r="BA133"/>
      <c r="BB133"/>
      <c r="BI133" s="35"/>
      <c r="BJ133" s="35"/>
      <c r="BK133" s="35"/>
      <c r="BL133" s="35"/>
      <c r="BM133" s="14"/>
    </row>
    <row r="134" spans="1:65" ht="16.2">
      <c r="A134" s="17"/>
      <c r="B134" s="17"/>
      <c r="C134" s="18"/>
      <c r="D134" s="9"/>
      <c r="E134" s="9"/>
      <c r="F134" s="9"/>
      <c r="G134" s="9"/>
      <c r="H134" s="9"/>
      <c r="K134" s="17"/>
      <c r="L134" s="17"/>
      <c r="N134" s="9"/>
      <c r="P134" s="9"/>
      <c r="Q134" s="9"/>
      <c r="R134" s="9"/>
      <c r="S134" s="9"/>
      <c r="T134" s="17"/>
      <c r="U134" s="9"/>
      <c r="V134" s="139"/>
      <c r="X134" s="12"/>
      <c r="Y134" s="12"/>
      <c r="Z134" s="14"/>
      <c r="AA134" s="13"/>
      <c r="AB134" s="14"/>
      <c r="AC134" s="14"/>
      <c r="AD134" s="14"/>
      <c r="AE134" s="14"/>
      <c r="AP134" s="137"/>
      <c r="AQ134" s="141"/>
      <c r="AS134" s="16"/>
      <c r="AT134" s="16"/>
      <c r="AW134" s="14"/>
      <c r="AX134" s="16"/>
      <c r="BA134"/>
      <c r="BB134"/>
      <c r="BI134" s="35"/>
      <c r="BJ134" s="35"/>
      <c r="BK134" s="35"/>
      <c r="BL134" s="35"/>
      <c r="BM134" s="14"/>
    </row>
    <row r="135" spans="1:65" ht="16.2">
      <c r="A135" s="17"/>
      <c r="B135" s="17"/>
      <c r="C135" s="18"/>
      <c r="D135" s="9"/>
      <c r="E135" s="9"/>
      <c r="F135" s="9"/>
      <c r="G135" s="9"/>
      <c r="H135" s="9"/>
      <c r="K135" s="17"/>
      <c r="L135" s="17"/>
      <c r="N135" s="9"/>
      <c r="P135" s="9"/>
      <c r="Q135" s="9"/>
      <c r="R135" s="9"/>
      <c r="S135" s="9"/>
      <c r="T135" s="17"/>
      <c r="U135" s="9"/>
      <c r="V135" s="139"/>
      <c r="X135" s="12"/>
      <c r="Y135" s="12"/>
      <c r="Z135" s="14"/>
      <c r="AA135" s="13"/>
      <c r="AB135" s="14"/>
      <c r="AC135" s="14"/>
      <c r="AD135" s="14"/>
      <c r="AE135" s="14"/>
      <c r="AP135" s="137"/>
      <c r="AQ135" s="141"/>
      <c r="AS135" s="16"/>
      <c r="AT135" s="16"/>
      <c r="AW135" s="14"/>
      <c r="AX135" s="16"/>
      <c r="BA135"/>
      <c r="BB135"/>
      <c r="BI135" s="35"/>
      <c r="BJ135" s="35"/>
      <c r="BK135" s="35"/>
      <c r="BL135" s="35"/>
      <c r="BM135" s="14"/>
    </row>
    <row r="136" spans="1:65" ht="16.2">
      <c r="A136" s="17"/>
      <c r="B136" s="17"/>
      <c r="C136" s="18"/>
      <c r="D136" s="9"/>
      <c r="E136" s="9"/>
      <c r="F136" s="9"/>
      <c r="G136" s="9"/>
      <c r="H136" s="9"/>
      <c r="K136" s="17"/>
      <c r="L136" s="17"/>
      <c r="N136" s="9"/>
      <c r="P136" s="9"/>
      <c r="Q136" s="9"/>
      <c r="R136" s="9"/>
      <c r="S136" s="9"/>
      <c r="T136" s="17"/>
      <c r="U136" s="9"/>
      <c r="V136" s="148"/>
      <c r="X136" s="12"/>
      <c r="Y136" s="12"/>
      <c r="Z136" s="14"/>
      <c r="AA136" s="13"/>
      <c r="AB136" s="14"/>
      <c r="AC136" s="14"/>
      <c r="AD136" s="14"/>
      <c r="AE136" s="14"/>
      <c r="AP136" s="137"/>
      <c r="AQ136" s="141"/>
      <c r="AS136" s="16"/>
      <c r="AT136" s="16"/>
      <c r="AW136" s="14"/>
      <c r="AX136" s="16"/>
      <c r="BA136"/>
      <c r="BB136"/>
      <c r="BI136" s="35"/>
      <c r="BJ136" s="35"/>
      <c r="BK136" s="35"/>
      <c r="BL136" s="35"/>
      <c r="BM136" s="14"/>
    </row>
    <row r="137" spans="1:65" ht="16.2">
      <c r="A137" s="17"/>
      <c r="B137" s="17"/>
      <c r="C137" s="18"/>
      <c r="D137" s="9"/>
      <c r="E137" s="9"/>
      <c r="F137" s="9"/>
      <c r="G137" s="9"/>
      <c r="H137" s="9"/>
      <c r="K137" s="17"/>
      <c r="L137" s="17"/>
      <c r="N137" s="9"/>
      <c r="P137" s="9"/>
      <c r="Q137" s="9"/>
      <c r="R137" s="9"/>
      <c r="S137" s="9"/>
      <c r="T137" s="17"/>
      <c r="U137" s="9"/>
      <c r="V137" s="148"/>
      <c r="X137" s="12"/>
      <c r="Y137" s="12"/>
      <c r="Z137" s="14"/>
      <c r="AA137" s="13"/>
      <c r="AB137" s="14"/>
      <c r="AC137" s="14"/>
      <c r="AD137" s="14"/>
      <c r="AE137" s="14"/>
      <c r="AP137" s="137"/>
      <c r="AQ137" s="141"/>
      <c r="AS137" s="16"/>
      <c r="AT137" s="16"/>
      <c r="AW137" s="14"/>
      <c r="AX137" s="16"/>
      <c r="BA137" s="138"/>
      <c r="BI137" s="35"/>
      <c r="BJ137" s="35"/>
      <c r="BK137" s="35"/>
      <c r="BL137" s="35"/>
      <c r="BM137" s="14"/>
    </row>
    <row r="138" spans="1:65" ht="16.2">
      <c r="A138" s="17"/>
      <c r="B138" s="17"/>
      <c r="C138" s="18"/>
      <c r="D138" s="9"/>
      <c r="E138" s="9"/>
      <c r="F138" s="9"/>
      <c r="G138" s="9"/>
      <c r="H138" s="9"/>
      <c r="K138" s="17"/>
      <c r="L138" s="17"/>
      <c r="N138" s="9"/>
      <c r="P138" s="9"/>
      <c r="Q138" s="9"/>
      <c r="R138" s="9"/>
      <c r="S138" s="9"/>
      <c r="T138" s="17"/>
      <c r="U138" s="9"/>
      <c r="V138" s="148"/>
      <c r="X138" s="12"/>
      <c r="Y138" s="12"/>
      <c r="Z138" s="14"/>
      <c r="AA138" s="13"/>
      <c r="AB138" s="14"/>
      <c r="AC138" s="14"/>
      <c r="AD138" s="14"/>
      <c r="AE138" s="14"/>
      <c r="AP138" s="137"/>
      <c r="AQ138" s="141"/>
      <c r="AS138" s="16"/>
      <c r="AT138" s="16"/>
      <c r="AW138" s="14"/>
      <c r="AX138" s="16"/>
      <c r="BA138"/>
      <c r="BB138"/>
      <c r="BI138" s="35"/>
      <c r="BJ138" s="35"/>
      <c r="BK138" s="35"/>
      <c r="BL138" s="35"/>
      <c r="BM138" s="14"/>
    </row>
    <row r="139" spans="1:65" ht="16.2">
      <c r="A139" s="17"/>
      <c r="B139" s="17"/>
      <c r="C139" s="18"/>
      <c r="D139" s="9"/>
      <c r="E139" s="9"/>
      <c r="F139" s="9"/>
      <c r="G139" s="9"/>
      <c r="H139" s="9"/>
      <c r="K139" s="17"/>
      <c r="L139" s="17"/>
      <c r="N139" s="9"/>
      <c r="P139" s="9"/>
      <c r="Q139" s="9"/>
      <c r="R139" s="9"/>
      <c r="S139" s="9"/>
      <c r="T139" s="17"/>
      <c r="U139" s="9"/>
      <c r="V139" s="148"/>
      <c r="X139" s="12"/>
      <c r="Y139" s="12"/>
      <c r="Z139" s="14"/>
      <c r="AA139" s="13"/>
      <c r="AB139" s="14"/>
      <c r="AC139" s="14"/>
      <c r="AD139" s="14"/>
      <c r="AE139" s="14"/>
      <c r="AP139" s="137"/>
      <c r="AQ139" s="141"/>
      <c r="AS139" s="16"/>
      <c r="AT139" s="16"/>
      <c r="AW139" s="14"/>
      <c r="AX139" s="16"/>
      <c r="BA139"/>
      <c r="BB139"/>
      <c r="BI139" s="35"/>
      <c r="BJ139" s="35"/>
      <c r="BK139" s="35"/>
      <c r="BL139" s="35"/>
      <c r="BM139" s="14"/>
    </row>
    <row r="140" spans="1:65" ht="16.2">
      <c r="A140" s="17"/>
      <c r="B140" s="17"/>
      <c r="C140" s="18"/>
      <c r="D140" s="9"/>
      <c r="E140" s="9"/>
      <c r="F140" s="9"/>
      <c r="G140" s="9"/>
      <c r="H140" s="9"/>
      <c r="K140" s="17"/>
      <c r="L140" s="17"/>
      <c r="N140" s="9"/>
      <c r="P140" s="9"/>
      <c r="Q140" s="9"/>
      <c r="R140" s="9"/>
      <c r="S140" s="9"/>
      <c r="T140" s="17"/>
      <c r="U140" s="9"/>
      <c r="V140" s="148"/>
      <c r="W140" s="8"/>
      <c r="X140" s="12"/>
      <c r="Y140" s="12"/>
      <c r="Z140" s="14"/>
      <c r="AA140" s="13"/>
      <c r="AB140" s="14"/>
      <c r="AC140" s="14"/>
      <c r="AD140" s="14"/>
      <c r="AE140" s="14"/>
      <c r="AP140" s="137"/>
      <c r="AQ140" s="141"/>
      <c r="AS140" s="16"/>
      <c r="AT140" s="16"/>
      <c r="AW140" s="14"/>
      <c r="AX140" s="16"/>
      <c r="BA140"/>
      <c r="BB140"/>
      <c r="BI140" s="35"/>
      <c r="BJ140" s="35"/>
      <c r="BK140" s="35"/>
      <c r="BL140" s="35"/>
      <c r="BM140" s="14"/>
    </row>
    <row r="141" spans="1:65" ht="16.2">
      <c r="A141" s="17"/>
      <c r="B141" s="17"/>
      <c r="C141" s="18"/>
      <c r="D141" s="9"/>
      <c r="E141" s="9"/>
      <c r="F141" s="9"/>
      <c r="G141" s="9"/>
      <c r="H141" s="9"/>
      <c r="K141" s="17"/>
      <c r="L141" s="17"/>
      <c r="N141" s="9"/>
      <c r="P141" s="9"/>
      <c r="Q141" s="9"/>
      <c r="R141" s="9"/>
      <c r="S141" s="9"/>
      <c r="T141" s="17"/>
      <c r="U141" s="9"/>
      <c r="V141" s="148"/>
      <c r="W141" s="8"/>
      <c r="X141" s="12"/>
      <c r="Y141" s="12"/>
      <c r="Z141" s="14"/>
      <c r="AA141" s="13"/>
      <c r="AB141" s="14"/>
      <c r="AC141" s="14"/>
      <c r="AD141" s="14"/>
      <c r="AE141" s="14"/>
      <c r="AP141" s="137"/>
      <c r="AQ141" s="141"/>
      <c r="AS141" s="16"/>
      <c r="AT141" s="16"/>
      <c r="AW141" s="14"/>
      <c r="AX141" s="16"/>
      <c r="BA141"/>
      <c r="BB141"/>
      <c r="BI141" s="35"/>
      <c r="BJ141" s="35"/>
      <c r="BK141" s="35"/>
      <c r="BL141" s="35"/>
      <c r="BM141" s="14"/>
    </row>
    <row r="142" spans="1:65" ht="16.2">
      <c r="A142" s="17"/>
      <c r="B142" s="17"/>
      <c r="C142" s="18"/>
      <c r="D142" s="9"/>
      <c r="E142" s="9"/>
      <c r="F142" s="9"/>
      <c r="G142" s="9"/>
      <c r="H142" s="9"/>
      <c r="K142" s="17"/>
      <c r="L142" s="17"/>
      <c r="N142" s="9"/>
      <c r="P142" s="9"/>
      <c r="Q142" s="9"/>
      <c r="R142" s="9"/>
      <c r="S142" s="9"/>
      <c r="T142" s="17"/>
      <c r="U142" s="9"/>
      <c r="V142" s="148"/>
      <c r="W142" s="8"/>
      <c r="X142" s="12"/>
      <c r="Y142" s="12"/>
      <c r="Z142" s="14"/>
      <c r="AA142" s="13"/>
      <c r="AB142" s="14"/>
      <c r="AC142" s="14"/>
      <c r="AD142" s="14"/>
      <c r="AE142" s="14"/>
      <c r="AP142" s="137"/>
      <c r="AQ142" s="141"/>
      <c r="AS142" s="16"/>
      <c r="AT142" s="16"/>
      <c r="AW142" s="14"/>
      <c r="AX142" s="16"/>
      <c r="BA142" s="138"/>
      <c r="BI142" s="35"/>
      <c r="BJ142" s="35"/>
      <c r="BK142" s="35"/>
      <c r="BL142" s="35"/>
      <c r="BM142" s="14"/>
    </row>
    <row r="143" spans="1:65" ht="16.2">
      <c r="A143" s="17"/>
      <c r="B143" s="17"/>
      <c r="C143" s="18"/>
      <c r="D143" s="9"/>
      <c r="E143" s="9"/>
      <c r="F143" s="9"/>
      <c r="G143" s="9"/>
      <c r="H143" s="9"/>
      <c r="K143" s="17"/>
      <c r="L143" s="17"/>
      <c r="N143" s="9"/>
      <c r="P143" s="9"/>
      <c r="Q143" s="9"/>
      <c r="R143" s="9"/>
      <c r="S143" s="9"/>
      <c r="T143" s="17"/>
      <c r="U143" s="9"/>
      <c r="V143" s="148"/>
      <c r="W143" s="8"/>
      <c r="X143" s="12"/>
      <c r="Y143" s="12"/>
      <c r="Z143" s="14"/>
      <c r="AA143" s="13"/>
      <c r="AB143" s="14"/>
      <c r="AC143" s="14"/>
      <c r="AD143" s="14"/>
      <c r="AE143" s="14"/>
      <c r="AP143" s="137"/>
      <c r="AQ143" s="141"/>
      <c r="AS143" s="16"/>
      <c r="AT143" s="16"/>
      <c r="AW143" s="14"/>
      <c r="AX143" s="16"/>
      <c r="BA143"/>
      <c r="BB143"/>
      <c r="BI143" s="35"/>
      <c r="BJ143" s="35"/>
      <c r="BK143" s="35"/>
      <c r="BL143" s="35"/>
      <c r="BM143" s="14"/>
    </row>
    <row r="144" spans="1:65" ht="16.2">
      <c r="A144" s="17"/>
      <c r="B144" s="17"/>
      <c r="C144" s="18"/>
      <c r="D144" s="9"/>
      <c r="E144" s="9"/>
      <c r="F144" s="9"/>
      <c r="G144" s="9"/>
      <c r="H144" s="9"/>
      <c r="K144" s="17"/>
      <c r="L144" s="17"/>
      <c r="N144" s="9"/>
      <c r="P144" s="9"/>
      <c r="Q144" s="9"/>
      <c r="R144" s="9"/>
      <c r="S144" s="9"/>
      <c r="T144" s="17"/>
      <c r="U144" s="9"/>
      <c r="V144" s="148"/>
      <c r="W144" s="8"/>
      <c r="X144" s="12"/>
      <c r="Y144" s="12"/>
      <c r="Z144" s="14"/>
      <c r="AA144" s="13"/>
      <c r="AB144" s="14"/>
      <c r="AC144" s="14"/>
      <c r="AD144" s="14"/>
      <c r="AE144" s="14"/>
      <c r="AP144" s="137"/>
      <c r="AQ144" s="141"/>
      <c r="AS144" s="16"/>
      <c r="AT144" s="16"/>
      <c r="AW144" s="14"/>
      <c r="AX144" s="16"/>
      <c r="BA144"/>
      <c r="BB144"/>
      <c r="BI144" s="35"/>
      <c r="BJ144" s="35"/>
      <c r="BK144" s="35"/>
      <c r="BL144" s="35"/>
      <c r="BM144" s="14"/>
    </row>
    <row r="145" spans="1:65" ht="16.2">
      <c r="A145" s="17"/>
      <c r="B145" s="17"/>
      <c r="C145" s="18"/>
      <c r="D145" s="9"/>
      <c r="E145" s="9"/>
      <c r="F145" s="9"/>
      <c r="G145" s="9"/>
      <c r="H145" s="9"/>
      <c r="K145" s="17"/>
      <c r="L145" s="17"/>
      <c r="N145" s="9"/>
      <c r="P145" s="9"/>
      <c r="Q145" s="9"/>
      <c r="R145" s="9"/>
      <c r="S145" s="9"/>
      <c r="T145" s="17"/>
      <c r="U145" s="9"/>
      <c r="V145" s="148"/>
      <c r="W145" s="8"/>
      <c r="X145" s="12"/>
      <c r="Y145" s="12"/>
      <c r="Z145" s="14"/>
      <c r="AA145" s="13"/>
      <c r="AB145" s="14"/>
      <c r="AC145" s="14"/>
      <c r="AD145" s="14"/>
      <c r="AE145" s="14"/>
      <c r="AP145" s="137"/>
      <c r="AQ145" s="141"/>
      <c r="AS145" s="16"/>
      <c r="AT145" s="16"/>
      <c r="AW145" s="14"/>
      <c r="AX145" s="16"/>
      <c r="BA145"/>
      <c r="BB145"/>
      <c r="BI145" s="35"/>
      <c r="BJ145" s="35"/>
      <c r="BK145" s="35"/>
      <c r="BL145" s="35"/>
      <c r="BM145" s="14"/>
    </row>
    <row r="146" spans="1:65" ht="16.2">
      <c r="A146" s="17"/>
      <c r="B146" s="17"/>
      <c r="C146" s="18"/>
      <c r="D146" s="9"/>
      <c r="E146" s="9"/>
      <c r="F146" s="9"/>
      <c r="G146" s="9"/>
      <c r="H146" s="9"/>
      <c r="K146" s="17"/>
      <c r="L146" s="17"/>
      <c r="N146" s="9"/>
      <c r="P146" s="9"/>
      <c r="Q146" s="9"/>
      <c r="R146" s="9"/>
      <c r="S146" s="9"/>
      <c r="T146" s="17"/>
      <c r="U146" s="9"/>
      <c r="V146" s="148"/>
      <c r="W146" s="8"/>
      <c r="X146" s="12"/>
      <c r="Y146" s="12"/>
      <c r="Z146" s="14"/>
      <c r="AA146" s="13"/>
      <c r="AB146" s="14"/>
      <c r="AC146" s="14"/>
      <c r="AD146" s="14"/>
      <c r="AE146" s="14"/>
      <c r="AP146" s="137"/>
      <c r="AQ146" s="141"/>
      <c r="AS146" s="16"/>
      <c r="AT146" s="16"/>
      <c r="AW146" s="14"/>
      <c r="AX146" s="16"/>
      <c r="BA146"/>
      <c r="BB146"/>
      <c r="BI146" s="35"/>
      <c r="BJ146" s="35"/>
      <c r="BK146" s="35"/>
      <c r="BL146" s="35"/>
      <c r="BM146" s="14"/>
    </row>
    <row r="147" spans="1:65" ht="16.2">
      <c r="A147" s="18"/>
      <c r="B147" s="17"/>
      <c r="C147" s="18"/>
      <c r="D147" s="9"/>
      <c r="E147" s="9"/>
      <c r="F147" s="9"/>
      <c r="G147" s="9"/>
      <c r="H147" s="9"/>
      <c r="K147" s="17"/>
      <c r="L147" s="17"/>
      <c r="N147" s="127"/>
      <c r="P147" s="9"/>
      <c r="Q147" s="9"/>
      <c r="R147" s="9"/>
      <c r="S147" s="9"/>
      <c r="T147" s="17"/>
      <c r="U147" s="9"/>
      <c r="V147" s="149"/>
      <c r="W147" s="37"/>
      <c r="X147" s="12"/>
      <c r="Y147" s="12"/>
      <c r="Z147" s="150"/>
      <c r="AA147" s="13"/>
      <c r="AB147" s="14"/>
      <c r="AC147" s="14"/>
      <c r="AD147" s="14"/>
      <c r="AE147" s="14"/>
      <c r="AF147" s="14"/>
      <c r="AG147" s="14"/>
      <c r="AH147" s="14"/>
      <c r="AI147" s="41"/>
      <c r="AJ147" s="41"/>
      <c r="AK147" s="41"/>
      <c r="AL147" s="41"/>
      <c r="AM147" s="41"/>
      <c r="AN147" s="14"/>
      <c r="AO147" s="14"/>
      <c r="AP147" s="137"/>
      <c r="AQ147" s="15"/>
      <c r="AS147" s="16"/>
      <c r="AT147" s="16"/>
      <c r="AW147"/>
      <c r="AX147"/>
      <c r="BA147" s="138"/>
      <c r="BB147" s="138"/>
      <c r="BC147" s="13"/>
      <c r="BD147" s="13"/>
      <c r="BI147" s="12"/>
      <c r="BJ147" s="12"/>
      <c r="BK147" s="12"/>
      <c r="BL147" s="14"/>
      <c r="BM147" s="144"/>
    </row>
    <row r="148" spans="1:65" ht="16.2">
      <c r="A148" s="18"/>
      <c r="B148" s="17"/>
      <c r="C148" s="18"/>
      <c r="D148" s="9"/>
      <c r="E148" s="9"/>
      <c r="F148" s="9"/>
      <c r="G148" s="9"/>
      <c r="H148" s="9"/>
      <c r="K148" s="17"/>
      <c r="L148" s="17"/>
      <c r="N148" s="127"/>
      <c r="P148" s="9"/>
      <c r="Q148" s="9"/>
      <c r="R148" s="9"/>
      <c r="S148" s="9"/>
      <c r="T148" s="17"/>
      <c r="U148" s="9"/>
      <c r="V148" s="149"/>
      <c r="W148" s="37"/>
      <c r="X148" s="12"/>
      <c r="Y148" s="12"/>
      <c r="Z148" s="150"/>
      <c r="AA148" s="13"/>
      <c r="AB148" s="14"/>
      <c r="AC148" s="144"/>
      <c r="AD148" s="144"/>
      <c r="AE148" s="144"/>
      <c r="AP148" s="137"/>
      <c r="AQ148" s="15"/>
      <c r="AS148" s="16"/>
      <c r="AT148" s="16"/>
      <c r="AW148"/>
      <c r="AX148"/>
      <c r="BA148"/>
      <c r="BB148"/>
      <c r="BI148" s="35"/>
      <c r="BJ148" s="35"/>
      <c r="BK148" s="35"/>
      <c r="BL148" s="35"/>
      <c r="BM148" s="144"/>
    </row>
    <row r="149" spans="1:65" ht="16.2">
      <c r="A149" s="18"/>
      <c r="B149" s="17"/>
      <c r="C149" s="18"/>
      <c r="D149" s="9"/>
      <c r="E149" s="9"/>
      <c r="F149" s="9"/>
      <c r="G149" s="9"/>
      <c r="H149" s="9"/>
      <c r="K149" s="17"/>
      <c r="L149" s="17"/>
      <c r="N149" s="127"/>
      <c r="P149" s="9"/>
      <c r="Q149" s="9"/>
      <c r="R149" s="9"/>
      <c r="S149" s="9"/>
      <c r="T149" s="17"/>
      <c r="U149" s="9"/>
      <c r="V149" s="149"/>
      <c r="W149" s="37"/>
      <c r="X149" s="12"/>
      <c r="Y149" s="12"/>
      <c r="Z149" s="150"/>
      <c r="AA149" s="13"/>
      <c r="AB149" s="14"/>
      <c r="AC149" s="144"/>
      <c r="AD149" s="144"/>
      <c r="AE149" s="144"/>
      <c r="AP149" s="137"/>
      <c r="AQ149" s="15"/>
      <c r="AS149" s="16"/>
      <c r="AT149" s="16"/>
      <c r="AW149"/>
      <c r="AX149"/>
      <c r="BA149"/>
      <c r="BB149"/>
      <c r="BI149" s="35"/>
      <c r="BJ149" s="35"/>
      <c r="BK149" s="35"/>
      <c r="BL149" s="35"/>
      <c r="BM149" s="144"/>
    </row>
    <row r="150" spans="1:65" ht="16.2">
      <c r="A150" s="18"/>
      <c r="B150" s="17"/>
      <c r="C150" s="18"/>
      <c r="D150" s="9"/>
      <c r="E150" s="9"/>
      <c r="F150" s="9"/>
      <c r="G150" s="9"/>
      <c r="H150" s="9"/>
      <c r="K150" s="17"/>
      <c r="L150" s="17"/>
      <c r="N150" s="127"/>
      <c r="P150" s="9"/>
      <c r="Q150" s="9"/>
      <c r="R150" s="9"/>
      <c r="S150" s="9"/>
      <c r="T150" s="17"/>
      <c r="U150" s="9"/>
      <c r="V150" s="149"/>
      <c r="W150" s="37"/>
      <c r="X150" s="12"/>
      <c r="Y150" s="12"/>
      <c r="Z150" s="150"/>
      <c r="AA150" s="13"/>
      <c r="AB150" s="14"/>
      <c r="AC150" s="144"/>
      <c r="AD150" s="144"/>
      <c r="AE150" s="144"/>
      <c r="AP150" s="137"/>
      <c r="AQ150" s="15"/>
      <c r="AS150" s="16"/>
      <c r="AT150" s="16"/>
      <c r="AW150"/>
      <c r="AX150"/>
      <c r="BA150"/>
      <c r="BB150"/>
      <c r="BI150" s="35"/>
      <c r="BJ150" s="35"/>
      <c r="BK150" s="35"/>
      <c r="BL150" s="35"/>
      <c r="BM150" s="144"/>
    </row>
    <row r="151" spans="1:65" ht="16.2">
      <c r="A151" s="18"/>
      <c r="B151" s="17"/>
      <c r="C151" s="18"/>
      <c r="D151" s="9"/>
      <c r="E151" s="9"/>
      <c r="F151" s="9"/>
      <c r="G151" s="9"/>
      <c r="H151" s="9"/>
      <c r="K151" s="17"/>
      <c r="L151" s="17"/>
      <c r="N151" s="127"/>
      <c r="P151" s="9"/>
      <c r="Q151" s="9"/>
      <c r="R151" s="9"/>
      <c r="S151" s="9"/>
      <c r="T151" s="17"/>
      <c r="U151" s="9"/>
      <c r="V151" s="149"/>
      <c r="W151" s="37"/>
      <c r="X151" s="12"/>
      <c r="Y151" s="12"/>
      <c r="Z151" s="150"/>
      <c r="AA151" s="13"/>
      <c r="AB151" s="14"/>
      <c r="AC151" s="144"/>
      <c r="AD151" s="144"/>
      <c r="AE151" s="144"/>
      <c r="AP151" s="137"/>
      <c r="AQ151" s="15"/>
      <c r="AS151" s="16"/>
      <c r="AT151" s="16"/>
      <c r="AW151"/>
      <c r="AX151"/>
      <c r="BA151"/>
      <c r="BB151"/>
      <c r="BI151" s="35"/>
      <c r="BJ151" s="35"/>
      <c r="BK151" s="35"/>
      <c r="BL151" s="35"/>
      <c r="BM151" s="144"/>
    </row>
    <row r="152" spans="1:65" ht="16.2">
      <c r="A152" s="18"/>
      <c r="B152" s="17"/>
      <c r="C152" s="18"/>
      <c r="D152" s="9"/>
      <c r="E152" s="9"/>
      <c r="F152" s="9"/>
      <c r="G152" s="9"/>
      <c r="H152" s="9"/>
      <c r="K152" s="17"/>
      <c r="L152" s="17"/>
      <c r="N152" s="127"/>
      <c r="P152" s="9"/>
      <c r="Q152" s="9"/>
      <c r="R152" s="9"/>
      <c r="S152" s="9"/>
      <c r="T152" s="17"/>
      <c r="U152" s="9"/>
      <c r="V152" s="149"/>
      <c r="W152" s="37"/>
      <c r="X152" s="12"/>
      <c r="Y152" s="12"/>
      <c r="Z152" s="150"/>
      <c r="AA152" s="13"/>
      <c r="AB152" s="14"/>
      <c r="AC152" s="144"/>
      <c r="AD152" s="144"/>
      <c r="AE152" s="144"/>
      <c r="AP152"/>
      <c r="AQ152"/>
      <c r="AR152" s="35"/>
      <c r="AS152"/>
      <c r="AT152"/>
      <c r="AW152"/>
      <c r="AX152"/>
      <c r="BA152"/>
      <c r="BB152"/>
      <c r="BI152" s="35"/>
      <c r="BJ152" s="35"/>
      <c r="BK152" s="35"/>
      <c r="BL152" s="35"/>
      <c r="BM152" s="144"/>
    </row>
    <row r="153" spans="1:65" ht="16.2">
      <c r="A153" s="18"/>
      <c r="B153" s="17"/>
      <c r="C153" s="18"/>
      <c r="D153" s="9"/>
      <c r="E153" s="9"/>
      <c r="F153" s="9"/>
      <c r="G153" s="9"/>
      <c r="H153" s="9"/>
      <c r="K153" s="17"/>
      <c r="L153" s="17"/>
      <c r="N153" s="127"/>
      <c r="P153" s="9"/>
      <c r="Q153" s="9"/>
      <c r="R153" s="9"/>
      <c r="S153" s="9"/>
      <c r="T153" s="17"/>
      <c r="U153" s="9"/>
      <c r="V153" s="149"/>
      <c r="W153" s="37"/>
      <c r="X153" s="12"/>
      <c r="Y153" s="12"/>
      <c r="Z153" s="150"/>
      <c r="AA153" s="13"/>
      <c r="AB153" s="14"/>
      <c r="AC153" s="144"/>
      <c r="AD153" s="144"/>
      <c r="AE153" s="144"/>
      <c r="AP153"/>
      <c r="AQ153"/>
      <c r="AR153" s="35"/>
      <c r="AS153"/>
      <c r="AT153"/>
      <c r="AW153"/>
      <c r="AX153"/>
      <c r="BA153"/>
      <c r="BB153"/>
      <c r="BI153" s="35"/>
      <c r="BJ153" s="35"/>
      <c r="BK153" s="35"/>
      <c r="BL153" s="35"/>
      <c r="BM153" s="144"/>
    </row>
    <row r="154" spans="1:65" ht="16.2">
      <c r="A154" s="18"/>
      <c r="B154" s="17"/>
      <c r="C154" s="18"/>
      <c r="D154" s="9"/>
      <c r="E154" s="9"/>
      <c r="F154" s="9"/>
      <c r="G154" s="9"/>
      <c r="H154" s="9"/>
      <c r="K154" s="17"/>
      <c r="L154" s="17"/>
      <c r="N154" s="127"/>
      <c r="P154" s="9"/>
      <c r="Q154" s="9"/>
      <c r="R154" s="9"/>
      <c r="S154" s="9"/>
      <c r="T154" s="17"/>
      <c r="U154" s="9"/>
      <c r="V154" s="149"/>
      <c r="W154" s="37"/>
      <c r="X154" s="12"/>
      <c r="Y154" s="12"/>
      <c r="Z154" s="150"/>
      <c r="AA154" s="13"/>
      <c r="AB154" s="14"/>
      <c r="AC154" s="144"/>
      <c r="AD154" s="144"/>
      <c r="AE154" s="144"/>
      <c r="AP154"/>
      <c r="AQ154"/>
      <c r="AR154" s="35"/>
      <c r="AS154"/>
      <c r="AT154"/>
      <c r="AW154"/>
      <c r="AX154"/>
      <c r="BA154"/>
      <c r="BB154"/>
      <c r="BI154" s="35"/>
      <c r="BJ154" s="35"/>
      <c r="BK154" s="35"/>
      <c r="BL154" s="35"/>
      <c r="BM154" s="144"/>
    </row>
    <row r="155" spans="1:65" ht="16.2">
      <c r="A155" s="18"/>
      <c r="B155" s="17"/>
      <c r="C155" s="18"/>
      <c r="D155" s="9"/>
      <c r="E155" s="9"/>
      <c r="F155" s="9"/>
      <c r="G155" s="9"/>
      <c r="H155" s="9"/>
      <c r="K155" s="17"/>
      <c r="L155" s="17"/>
      <c r="N155" s="127"/>
      <c r="P155" s="9"/>
      <c r="Q155" s="9"/>
      <c r="R155" s="9"/>
      <c r="S155" s="9"/>
      <c r="T155" s="17"/>
      <c r="U155" s="9"/>
      <c r="V155" s="149"/>
      <c r="W155" s="37"/>
      <c r="X155" s="12"/>
      <c r="Y155" s="12"/>
      <c r="Z155" s="150"/>
      <c r="AA155" s="13"/>
      <c r="AB155" s="14"/>
      <c r="AC155" s="144"/>
      <c r="AD155" s="144"/>
      <c r="AE155" s="144"/>
      <c r="AP155"/>
      <c r="AQ155"/>
      <c r="AR155" s="35"/>
      <c r="AS155"/>
      <c r="AT155"/>
      <c r="AW155"/>
      <c r="AX155"/>
      <c r="BA155"/>
      <c r="BB155"/>
      <c r="BI155" s="35"/>
      <c r="BJ155" s="35"/>
      <c r="BK155" s="35"/>
      <c r="BL155" s="35"/>
      <c r="BM155" s="144"/>
    </row>
    <row r="156" spans="1:65" ht="16.2">
      <c r="A156" s="18"/>
      <c r="B156" s="17"/>
      <c r="C156" s="18"/>
      <c r="D156" s="9"/>
      <c r="E156" s="9"/>
      <c r="F156" s="9"/>
      <c r="G156" s="9"/>
      <c r="H156" s="9"/>
      <c r="K156" s="17"/>
      <c r="L156" s="17"/>
      <c r="N156" s="127"/>
      <c r="P156" s="9"/>
      <c r="Q156" s="9"/>
      <c r="R156" s="9"/>
      <c r="S156" s="9"/>
      <c r="T156" s="17"/>
      <c r="U156" s="9"/>
      <c r="V156" s="149"/>
      <c r="W156" s="37"/>
      <c r="X156" s="12"/>
      <c r="Y156" s="12"/>
      <c r="Z156" s="150"/>
      <c r="AA156" s="13"/>
      <c r="AB156" s="14"/>
      <c r="AC156" s="144"/>
      <c r="AD156" s="144"/>
      <c r="AE156" s="144"/>
      <c r="AP156"/>
      <c r="AQ156"/>
      <c r="AR156" s="35"/>
      <c r="AS156"/>
      <c r="AT156"/>
      <c r="AW156"/>
      <c r="AX156"/>
      <c r="BA156"/>
      <c r="BB156"/>
      <c r="BI156" s="35"/>
      <c r="BJ156" s="35"/>
      <c r="BK156" s="35"/>
      <c r="BL156" s="35"/>
      <c r="BM156" s="144"/>
    </row>
    <row r="157" spans="1:65" ht="16.2">
      <c r="A157" s="18"/>
      <c r="B157" s="17"/>
      <c r="C157" s="18"/>
      <c r="D157" s="9"/>
      <c r="E157" s="9"/>
      <c r="F157" s="9"/>
      <c r="G157" s="9"/>
      <c r="H157" s="9"/>
      <c r="K157" s="17"/>
      <c r="L157" s="17"/>
      <c r="N157" s="127"/>
      <c r="P157" s="9"/>
      <c r="Q157" s="9"/>
      <c r="R157" s="9"/>
      <c r="S157" s="9"/>
      <c r="T157" s="17"/>
      <c r="U157" s="9"/>
      <c r="V157" s="149"/>
      <c r="W157" s="37"/>
      <c r="X157" s="12"/>
      <c r="Y157" s="12"/>
      <c r="Z157" s="150"/>
      <c r="AA157" s="13"/>
      <c r="AB157" s="14"/>
      <c r="AC157" s="144"/>
      <c r="AD157" s="144"/>
      <c r="AE157" s="144"/>
      <c r="AP157"/>
      <c r="AQ157"/>
      <c r="AR157" s="35"/>
      <c r="AS157"/>
      <c r="AT157"/>
      <c r="AW157"/>
      <c r="AX157"/>
      <c r="BA157"/>
      <c r="BB157"/>
      <c r="BI157" s="35"/>
      <c r="BJ157" s="35"/>
      <c r="BK157" s="35"/>
      <c r="BL157" s="35"/>
      <c r="BM157" s="144"/>
    </row>
    <row r="158" spans="1:65" ht="16.2">
      <c r="A158" s="18"/>
      <c r="B158" s="17"/>
      <c r="C158" s="18"/>
      <c r="D158" s="9"/>
      <c r="E158" s="9"/>
      <c r="F158" s="9"/>
      <c r="G158" s="9"/>
      <c r="H158" s="9"/>
      <c r="K158" s="17"/>
      <c r="L158" s="17"/>
      <c r="N158" s="127"/>
      <c r="P158" s="9"/>
      <c r="Q158" s="9"/>
      <c r="R158" s="9"/>
      <c r="S158" s="9"/>
      <c r="T158" s="17"/>
      <c r="U158" s="9"/>
      <c r="V158" s="149"/>
      <c r="W158" s="37"/>
      <c r="X158" s="12"/>
      <c r="Y158" s="12"/>
      <c r="Z158" s="150"/>
      <c r="AA158" s="13"/>
      <c r="AB158" s="14"/>
      <c r="AC158" s="144"/>
      <c r="AD158" s="144"/>
      <c r="AE158" s="144"/>
      <c r="AP158"/>
      <c r="AQ158"/>
      <c r="AR158" s="35"/>
      <c r="AS158"/>
      <c r="AT158"/>
      <c r="AW158"/>
      <c r="AX158"/>
      <c r="BA158"/>
      <c r="BB158"/>
      <c r="BI158" s="35"/>
      <c r="BJ158" s="35"/>
      <c r="BK158" s="35"/>
      <c r="BL158" s="35"/>
      <c r="BM158" s="144"/>
    </row>
    <row r="159" spans="1:65" ht="16.2">
      <c r="A159" s="18"/>
      <c r="B159" s="17"/>
      <c r="C159" s="18"/>
      <c r="D159" s="9"/>
      <c r="E159" s="9"/>
      <c r="F159" s="9"/>
      <c r="G159" s="9"/>
      <c r="H159" s="9"/>
      <c r="K159" s="17"/>
      <c r="L159" s="17"/>
      <c r="N159" s="127"/>
      <c r="P159" s="9"/>
      <c r="Q159" s="9"/>
      <c r="R159" s="9"/>
      <c r="S159" s="9"/>
      <c r="T159" s="17"/>
      <c r="U159" s="9"/>
      <c r="V159" s="149"/>
      <c r="W159" s="37"/>
      <c r="X159" s="12"/>
      <c r="Y159" s="12"/>
      <c r="Z159" s="150"/>
      <c r="AA159" s="13"/>
      <c r="AB159" s="14"/>
      <c r="AC159" s="144"/>
      <c r="AD159" s="144"/>
      <c r="AE159" s="144"/>
      <c r="AP159"/>
      <c r="AQ159"/>
      <c r="AR159" s="35"/>
      <c r="AS159"/>
      <c r="AT159"/>
      <c r="AW159"/>
      <c r="AX159"/>
      <c r="BA159"/>
      <c r="BB159"/>
      <c r="BI159" s="35"/>
      <c r="BJ159" s="35"/>
      <c r="BK159" s="35"/>
      <c r="BL159" s="35"/>
      <c r="BM159" s="144"/>
    </row>
    <row r="160" spans="1:65" ht="16.2">
      <c r="A160" s="18"/>
      <c r="B160" s="17"/>
      <c r="C160" s="18"/>
      <c r="D160" s="9"/>
      <c r="E160" s="9"/>
      <c r="F160" s="9"/>
      <c r="G160" s="9"/>
      <c r="H160" s="9"/>
      <c r="K160" s="17"/>
      <c r="L160" s="17"/>
      <c r="N160" s="127"/>
      <c r="P160" s="9"/>
      <c r="Q160" s="9"/>
      <c r="R160" s="9"/>
      <c r="S160" s="9"/>
      <c r="T160" s="17"/>
      <c r="U160" s="9"/>
      <c r="V160" s="149"/>
      <c r="W160" s="37"/>
      <c r="X160" s="12"/>
      <c r="Y160" s="12"/>
      <c r="Z160" s="150"/>
      <c r="AA160" s="13"/>
      <c r="AB160" s="14"/>
      <c r="AC160" s="144"/>
      <c r="AD160" s="144"/>
      <c r="AE160" s="144"/>
      <c r="AP160"/>
      <c r="AQ160"/>
      <c r="AR160" s="35"/>
      <c r="AS160"/>
      <c r="AT160"/>
      <c r="AW160"/>
      <c r="AX160"/>
      <c r="BA160"/>
      <c r="BB160"/>
      <c r="BI160" s="35"/>
      <c r="BJ160" s="35"/>
      <c r="BK160" s="35"/>
      <c r="BL160" s="35"/>
      <c r="BM160" s="144"/>
    </row>
    <row r="161" spans="1:65" ht="16.2">
      <c r="A161" s="18"/>
      <c r="B161" s="17"/>
      <c r="C161" s="18"/>
      <c r="D161" s="9"/>
      <c r="E161" s="9"/>
      <c r="F161" s="9"/>
      <c r="G161" s="9"/>
      <c r="H161" s="9"/>
      <c r="K161" s="17"/>
      <c r="L161" s="17"/>
      <c r="N161" s="127"/>
      <c r="P161" s="9"/>
      <c r="Q161" s="9"/>
      <c r="R161" s="9"/>
      <c r="S161" s="9"/>
      <c r="T161" s="17"/>
      <c r="U161" s="9"/>
      <c r="V161" s="149"/>
      <c r="W161" s="37"/>
      <c r="X161" s="12"/>
      <c r="Y161" s="12"/>
      <c r="Z161" s="150"/>
      <c r="AA161" s="13"/>
      <c r="AB161" s="14"/>
      <c r="AC161" s="144"/>
      <c r="AD161" s="144"/>
      <c r="AE161" s="144"/>
      <c r="AP161"/>
      <c r="AQ161"/>
      <c r="AR161" s="35"/>
      <c r="AS161"/>
      <c r="AT161"/>
      <c r="AW161"/>
      <c r="AX161"/>
      <c r="BA161"/>
      <c r="BB161"/>
      <c r="BI161" s="35"/>
      <c r="BJ161" s="35"/>
      <c r="BK161" s="35"/>
      <c r="BL161" s="35"/>
      <c r="BM161" s="144"/>
    </row>
    <row r="162" spans="1:65" ht="16.2">
      <c r="A162" s="18"/>
      <c r="B162" s="17"/>
      <c r="C162" s="18"/>
      <c r="D162" s="9"/>
      <c r="E162" s="9"/>
      <c r="F162" s="9"/>
      <c r="G162" s="9"/>
      <c r="H162" s="9"/>
      <c r="K162" s="17"/>
      <c r="L162" s="17"/>
      <c r="N162" s="127"/>
      <c r="P162" s="9"/>
      <c r="Q162" s="9"/>
      <c r="R162" s="9"/>
      <c r="S162" s="9"/>
      <c r="T162" s="17"/>
      <c r="U162" s="9"/>
      <c r="V162" s="149"/>
      <c r="W162" s="37"/>
      <c r="X162" s="12"/>
      <c r="Y162" s="12"/>
      <c r="Z162" s="150"/>
      <c r="AA162" s="13"/>
      <c r="AB162" s="14"/>
      <c r="AC162" s="14"/>
      <c r="AD162" s="14"/>
      <c r="AE162" s="14"/>
      <c r="AF162" s="14"/>
      <c r="AG162" s="14"/>
      <c r="AH162" s="14"/>
      <c r="AI162" s="41"/>
      <c r="AJ162" s="41"/>
      <c r="AK162" s="41"/>
      <c r="AL162" s="41"/>
      <c r="AM162" s="41"/>
      <c r="AN162" s="14"/>
      <c r="AO162" s="14"/>
      <c r="AP162" s="137"/>
      <c r="AQ162" s="15"/>
      <c r="AS162" s="16"/>
      <c r="AT162" s="16"/>
      <c r="AW162"/>
      <c r="AX162"/>
      <c r="BA162" s="138"/>
      <c r="BB162" s="13"/>
      <c r="BC162" s="13"/>
      <c r="BI162" s="12"/>
      <c r="BJ162" s="12"/>
      <c r="BK162" s="12"/>
      <c r="BL162" s="14"/>
      <c r="BM162" s="151"/>
    </row>
    <row r="163" spans="1:65" ht="16.2">
      <c r="A163" s="18"/>
      <c r="B163" s="17"/>
      <c r="C163" s="18"/>
      <c r="D163" s="9"/>
      <c r="E163" s="9"/>
      <c r="F163" s="9"/>
      <c r="G163" s="9"/>
      <c r="H163" s="9"/>
      <c r="K163" s="17"/>
      <c r="L163" s="17"/>
      <c r="N163" s="127"/>
      <c r="P163" s="9"/>
      <c r="Q163" s="9"/>
      <c r="R163" s="9"/>
      <c r="S163" s="9"/>
      <c r="T163" s="17"/>
      <c r="U163" s="9"/>
      <c r="V163" s="149"/>
      <c r="W163" s="37"/>
      <c r="X163" s="12"/>
      <c r="Y163" s="12"/>
      <c r="Z163" s="150"/>
      <c r="AA163" s="13"/>
      <c r="AB163" s="14"/>
      <c r="AC163" s="144"/>
      <c r="AD163" s="151"/>
      <c r="AE163" s="151"/>
      <c r="AP163" s="137"/>
      <c r="AQ163" s="15"/>
      <c r="AS163" s="16"/>
      <c r="AT163" s="16"/>
      <c r="AW163"/>
      <c r="AX163"/>
      <c r="BA163"/>
      <c r="BB163"/>
      <c r="BC163"/>
      <c r="BI163" s="35"/>
      <c r="BJ163" s="35"/>
      <c r="BK163" s="35"/>
      <c r="BL163" s="35"/>
      <c r="BM163" s="151"/>
    </row>
    <row r="164" spans="1:65" ht="16.2">
      <c r="A164" s="18"/>
      <c r="B164" s="17"/>
      <c r="C164" s="18"/>
      <c r="D164" s="9"/>
      <c r="E164" s="9"/>
      <c r="F164" s="9"/>
      <c r="G164" s="9"/>
      <c r="H164" s="9"/>
      <c r="K164" s="17"/>
      <c r="L164" s="17"/>
      <c r="N164" s="127"/>
      <c r="P164" s="9"/>
      <c r="Q164" s="9"/>
      <c r="R164" s="9"/>
      <c r="S164" s="9"/>
      <c r="T164" s="17"/>
      <c r="U164" s="9"/>
      <c r="V164" s="149"/>
      <c r="W164" s="37"/>
      <c r="X164" s="12"/>
      <c r="Y164" s="12"/>
      <c r="Z164" s="150"/>
      <c r="AA164" s="13"/>
      <c r="AB164" s="14"/>
      <c r="AC164" s="144"/>
      <c r="AD164" s="151"/>
      <c r="AE164" s="151"/>
      <c r="AP164" s="137"/>
      <c r="AQ164" s="15"/>
      <c r="AS164" s="16"/>
      <c r="AT164" s="16"/>
      <c r="AW164"/>
      <c r="AX164"/>
      <c r="BA164" s="35"/>
      <c r="BB164" s="35"/>
      <c r="BC164" s="35"/>
      <c r="BI164" s="35"/>
      <c r="BJ164" s="35"/>
      <c r="BK164" s="35"/>
      <c r="BL164" s="35"/>
      <c r="BM164" s="151"/>
    </row>
    <row r="165" spans="1:65" ht="16.2">
      <c r="A165" s="18"/>
      <c r="B165" s="17"/>
      <c r="C165" s="18"/>
      <c r="D165" s="9"/>
      <c r="E165" s="9"/>
      <c r="F165" s="9"/>
      <c r="G165" s="9"/>
      <c r="H165" s="9"/>
      <c r="K165" s="17"/>
      <c r="L165" s="17"/>
      <c r="N165" s="127"/>
      <c r="P165" s="9"/>
      <c r="Q165" s="9"/>
      <c r="R165" s="9"/>
      <c r="S165" s="9"/>
      <c r="T165" s="17"/>
      <c r="U165" s="9"/>
      <c r="V165" s="149"/>
      <c r="W165" s="37"/>
      <c r="X165" s="12"/>
      <c r="Y165" s="12"/>
      <c r="Z165" s="150"/>
      <c r="AA165" s="13"/>
      <c r="AB165" s="14"/>
      <c r="AC165" s="144"/>
      <c r="AD165" s="151"/>
      <c r="AE165" s="151"/>
      <c r="AP165" s="137"/>
      <c r="AQ165" s="15"/>
      <c r="AS165" s="16"/>
      <c r="AT165" s="16"/>
      <c r="AW165"/>
      <c r="AX165"/>
      <c r="BA165" s="35"/>
      <c r="BB165" s="35"/>
      <c r="BC165" s="35"/>
      <c r="BI165" s="35"/>
      <c r="BJ165" s="35"/>
      <c r="BK165" s="35"/>
      <c r="BL165" s="35"/>
      <c r="BM165" s="151"/>
    </row>
    <row r="166" spans="1:65" ht="16.2">
      <c r="A166" s="18"/>
      <c r="B166" s="17"/>
      <c r="C166" s="18"/>
      <c r="D166" s="9"/>
      <c r="E166" s="9"/>
      <c r="F166" s="9"/>
      <c r="G166" s="9"/>
      <c r="H166" s="9"/>
      <c r="K166" s="17"/>
      <c r="L166" s="17"/>
      <c r="N166" s="127"/>
      <c r="P166" s="9"/>
      <c r="Q166" s="9"/>
      <c r="R166" s="9"/>
      <c r="S166" s="9"/>
      <c r="T166" s="17"/>
      <c r="U166" s="9"/>
      <c r="V166" s="149"/>
      <c r="W166" s="37"/>
      <c r="X166" s="12"/>
      <c r="Y166" s="12"/>
      <c r="Z166" s="150"/>
      <c r="AA166" s="13"/>
      <c r="AB166" s="14"/>
      <c r="AC166" s="144"/>
      <c r="AD166" s="151"/>
      <c r="AE166" s="151"/>
      <c r="AP166" s="137"/>
      <c r="AQ166" s="15"/>
      <c r="AS166" s="16"/>
      <c r="AT166" s="16"/>
      <c r="AW166"/>
      <c r="AX166"/>
      <c r="BA166" s="35"/>
      <c r="BB166" s="35"/>
      <c r="BC166" s="35"/>
      <c r="BI166" s="35"/>
      <c r="BJ166" s="35"/>
      <c r="BK166" s="35"/>
      <c r="BL166" s="35"/>
      <c r="BM166" s="151"/>
    </row>
    <row r="167" spans="1:65" ht="16.2">
      <c r="A167" s="18"/>
      <c r="B167" s="17"/>
      <c r="C167" s="18"/>
      <c r="D167" s="9"/>
      <c r="E167" s="9"/>
      <c r="F167" s="9"/>
      <c r="G167" s="9"/>
      <c r="H167" s="9"/>
      <c r="K167" s="17"/>
      <c r="L167" s="17"/>
      <c r="N167" s="127"/>
      <c r="P167" s="9"/>
      <c r="Q167" s="9"/>
      <c r="R167" s="9"/>
      <c r="S167" s="9"/>
      <c r="T167" s="17"/>
      <c r="U167" s="9"/>
      <c r="V167" s="149"/>
      <c r="W167" s="37"/>
      <c r="X167" s="12"/>
      <c r="Y167" s="12"/>
      <c r="Z167" s="150"/>
      <c r="AA167" s="13"/>
      <c r="AB167" s="14"/>
      <c r="AC167" s="144"/>
      <c r="AD167" s="151"/>
      <c r="AE167" s="151"/>
      <c r="AP167" s="137"/>
      <c r="AQ167" s="15"/>
      <c r="AS167" s="16"/>
      <c r="AT167" s="16"/>
      <c r="AW167"/>
      <c r="AX167"/>
      <c r="BA167" s="35"/>
      <c r="BB167" s="35"/>
      <c r="BC167" s="35"/>
      <c r="BI167" s="35"/>
      <c r="BJ167" s="35"/>
      <c r="BK167" s="35"/>
      <c r="BL167" s="35"/>
      <c r="BM167" s="151"/>
    </row>
    <row r="168" spans="1:65" ht="16.2">
      <c r="A168" s="18"/>
      <c r="B168" s="17"/>
      <c r="C168" s="18"/>
      <c r="D168" s="9"/>
      <c r="E168" s="9"/>
      <c r="F168" s="9"/>
      <c r="G168" s="9"/>
      <c r="H168" s="9"/>
      <c r="K168" s="17"/>
      <c r="L168" s="17"/>
      <c r="N168" s="127"/>
      <c r="P168" s="9"/>
      <c r="Q168" s="9"/>
      <c r="R168" s="9"/>
      <c r="S168" s="9"/>
      <c r="T168" s="17"/>
      <c r="U168" s="9"/>
      <c r="V168" s="149"/>
      <c r="W168" s="37"/>
      <c r="X168" s="12"/>
      <c r="Y168" s="12"/>
      <c r="Z168" s="150"/>
      <c r="AA168" s="13"/>
      <c r="AB168" s="14"/>
      <c r="AC168" s="144"/>
      <c r="AD168" s="151"/>
      <c r="AE168" s="151"/>
      <c r="AP168" s="137"/>
      <c r="AQ168" s="15"/>
      <c r="AS168" s="16"/>
      <c r="AT168" s="16"/>
      <c r="AW168"/>
      <c r="AX168"/>
      <c r="BA168" s="35"/>
      <c r="BB168" s="35"/>
      <c r="BC168" s="35"/>
      <c r="BI168" s="35"/>
      <c r="BJ168" s="35"/>
      <c r="BK168" s="35"/>
      <c r="BL168" s="35"/>
      <c r="BM168" s="151"/>
    </row>
    <row r="169" spans="1:65" ht="16.2">
      <c r="A169" s="18"/>
      <c r="B169" s="17"/>
      <c r="C169" s="18"/>
      <c r="D169" s="9"/>
      <c r="E169" s="9"/>
      <c r="F169" s="9"/>
      <c r="G169" s="9"/>
      <c r="H169" s="9"/>
      <c r="K169" s="17"/>
      <c r="L169" s="17"/>
      <c r="N169" s="127"/>
      <c r="P169" s="9"/>
      <c r="Q169" s="9"/>
      <c r="R169" s="9"/>
      <c r="S169" s="9"/>
      <c r="T169" s="17"/>
      <c r="U169" s="9"/>
      <c r="V169" s="149"/>
      <c r="W169" s="37"/>
      <c r="X169" s="12"/>
      <c r="Y169" s="12"/>
      <c r="Z169" s="150"/>
      <c r="AA169" s="13"/>
      <c r="AB169" s="14"/>
      <c r="AC169" s="144"/>
      <c r="AD169" s="151"/>
      <c r="AE169" s="151"/>
      <c r="AP169" s="137"/>
      <c r="AQ169" s="15"/>
      <c r="AS169" s="16"/>
      <c r="AT169" s="16"/>
      <c r="AW169"/>
      <c r="AX169"/>
      <c r="BA169"/>
      <c r="BB169"/>
      <c r="BC169"/>
      <c r="BI169" s="35"/>
      <c r="BJ169" s="35"/>
      <c r="BK169" s="35"/>
      <c r="BL169" s="35"/>
      <c r="BM169" s="151"/>
    </row>
    <row r="170" spans="1:65" ht="16.2">
      <c r="A170" s="18"/>
      <c r="B170" s="17"/>
      <c r="C170" s="18"/>
      <c r="D170" s="9"/>
      <c r="E170" s="9"/>
      <c r="F170" s="9"/>
      <c r="G170" s="9"/>
      <c r="H170" s="9"/>
      <c r="K170" s="17"/>
      <c r="L170" s="17"/>
      <c r="N170" s="127"/>
      <c r="P170" s="9"/>
      <c r="Q170" s="9"/>
      <c r="R170" s="9"/>
      <c r="S170" s="9"/>
      <c r="T170" s="17"/>
      <c r="U170" s="9"/>
      <c r="V170" s="149"/>
      <c r="W170" s="37"/>
      <c r="X170" s="12"/>
      <c r="Y170" s="12"/>
      <c r="Z170" s="150"/>
      <c r="AA170" s="13"/>
      <c r="AB170" s="14"/>
      <c r="AC170" s="144"/>
      <c r="AD170" s="151"/>
      <c r="AE170" s="151"/>
      <c r="AP170" s="137"/>
      <c r="AQ170" s="15"/>
      <c r="AS170" s="16"/>
      <c r="AT170" s="16"/>
      <c r="AW170"/>
      <c r="AX170"/>
      <c r="BA170" s="138"/>
      <c r="BB170" s="13"/>
      <c r="BC170" s="13"/>
      <c r="BI170" s="35"/>
      <c r="BJ170" s="35"/>
      <c r="BK170" s="35"/>
      <c r="BL170" s="35"/>
      <c r="BM170" s="151"/>
    </row>
    <row r="171" spans="1:65" ht="16.2">
      <c r="A171" s="18"/>
      <c r="B171" s="17"/>
      <c r="C171" s="18"/>
      <c r="D171" s="9"/>
      <c r="E171" s="9"/>
      <c r="F171" s="9"/>
      <c r="G171" s="9"/>
      <c r="H171" s="9"/>
      <c r="K171" s="17"/>
      <c r="L171" s="17"/>
      <c r="N171" s="127"/>
      <c r="P171" s="9"/>
      <c r="Q171" s="9"/>
      <c r="R171" s="9"/>
      <c r="S171" s="9"/>
      <c r="T171" s="17"/>
      <c r="U171" s="9"/>
      <c r="V171" s="149"/>
      <c r="W171" s="37"/>
      <c r="X171" s="12"/>
      <c r="Y171" s="12"/>
      <c r="Z171" s="150"/>
      <c r="AA171" s="13"/>
      <c r="AB171" s="14"/>
      <c r="AC171" s="144"/>
      <c r="AD171" s="151"/>
      <c r="AE171" s="151"/>
      <c r="AP171" s="137"/>
      <c r="AQ171" s="15"/>
      <c r="AS171" s="16"/>
      <c r="AT171" s="16"/>
      <c r="AW171"/>
      <c r="AX171"/>
      <c r="BA171"/>
      <c r="BB171"/>
      <c r="BI171" s="35"/>
      <c r="BJ171" s="35"/>
      <c r="BK171" s="35"/>
      <c r="BL171" s="35"/>
      <c r="BM171" s="151"/>
    </row>
    <row r="172" spans="1:65" ht="16.2">
      <c r="A172" s="18"/>
      <c r="B172" s="17"/>
      <c r="C172" s="18"/>
      <c r="D172" s="9"/>
      <c r="E172" s="9"/>
      <c r="F172" s="9"/>
      <c r="G172" s="9"/>
      <c r="H172" s="9"/>
      <c r="K172" s="17"/>
      <c r="L172" s="17"/>
      <c r="N172" s="127"/>
      <c r="P172" s="9"/>
      <c r="Q172" s="9"/>
      <c r="R172" s="9"/>
      <c r="S172" s="9"/>
      <c r="T172" s="17"/>
      <c r="U172" s="9"/>
      <c r="V172" s="149"/>
      <c r="W172" s="37"/>
      <c r="X172" s="12"/>
      <c r="Y172" s="12"/>
      <c r="Z172" s="150"/>
      <c r="AA172" s="13"/>
      <c r="AB172" s="14"/>
      <c r="AC172" s="144"/>
      <c r="AD172" s="151"/>
      <c r="AE172" s="151"/>
      <c r="AP172" s="137"/>
      <c r="AQ172" s="15"/>
      <c r="AS172" s="16"/>
      <c r="AT172" s="16"/>
      <c r="AW172"/>
      <c r="AX172"/>
      <c r="BA172"/>
      <c r="BB172"/>
      <c r="BI172" s="35"/>
      <c r="BJ172" s="35"/>
      <c r="BK172" s="35"/>
      <c r="BL172" s="35"/>
      <c r="BM172" s="151"/>
    </row>
    <row r="173" spans="1:65" ht="16.2">
      <c r="A173" s="18"/>
      <c r="B173" s="17"/>
      <c r="C173" s="18"/>
      <c r="D173" s="9"/>
      <c r="E173" s="9"/>
      <c r="F173" s="9"/>
      <c r="G173" s="9"/>
      <c r="H173" s="9"/>
      <c r="K173" s="17"/>
      <c r="L173" s="17"/>
      <c r="N173" s="127"/>
      <c r="P173" s="9"/>
      <c r="Q173" s="9"/>
      <c r="R173" s="9"/>
      <c r="S173" s="9"/>
      <c r="T173" s="17"/>
      <c r="U173" s="9"/>
      <c r="V173" s="149"/>
      <c r="W173" s="37"/>
      <c r="X173" s="12"/>
      <c r="Y173" s="12"/>
      <c r="Z173" s="150"/>
      <c r="AA173" s="13"/>
      <c r="AB173" s="14"/>
      <c r="AC173" s="144"/>
      <c r="AD173" s="151"/>
      <c r="AE173" s="151"/>
      <c r="AP173" s="137"/>
      <c r="AQ173" s="15"/>
      <c r="AS173" s="16"/>
      <c r="AT173" s="16"/>
      <c r="AW173"/>
      <c r="AX173"/>
      <c r="BA173"/>
      <c r="BB173"/>
      <c r="BI173" s="35"/>
      <c r="BJ173" s="35"/>
      <c r="BK173" s="35"/>
      <c r="BL173" s="35"/>
      <c r="BM173" s="151"/>
    </row>
    <row r="174" spans="1:65" ht="16.2">
      <c r="A174" s="18"/>
      <c r="B174" s="17"/>
      <c r="C174" s="18"/>
      <c r="D174" s="9"/>
      <c r="E174" s="9"/>
      <c r="F174" s="9"/>
      <c r="G174" s="9"/>
      <c r="H174" s="9"/>
      <c r="K174" s="17"/>
      <c r="L174" s="17"/>
      <c r="N174" s="127"/>
      <c r="P174" s="9"/>
      <c r="Q174" s="9"/>
      <c r="R174" s="9"/>
      <c r="S174" s="9"/>
      <c r="T174" s="17"/>
      <c r="U174" s="9"/>
      <c r="V174" s="149"/>
      <c r="W174" s="37"/>
      <c r="X174" s="12"/>
      <c r="Y174" s="12"/>
      <c r="Z174" s="150"/>
      <c r="AA174" s="13"/>
      <c r="AB174" s="14"/>
      <c r="AC174" s="144"/>
      <c r="AD174" s="151"/>
      <c r="AE174" s="151"/>
      <c r="AP174" s="137"/>
      <c r="AQ174" s="15"/>
      <c r="AS174" s="16"/>
      <c r="AT174" s="16"/>
      <c r="AW174"/>
      <c r="AX174"/>
      <c r="BA174"/>
      <c r="BB174"/>
      <c r="BI174" s="35"/>
      <c r="BJ174" s="35"/>
      <c r="BK174" s="35"/>
      <c r="BL174" s="35"/>
      <c r="BM174" s="151"/>
    </row>
    <row r="175" spans="1:65" ht="16.2">
      <c r="A175" s="18"/>
      <c r="B175" s="17"/>
      <c r="C175" s="18"/>
      <c r="D175" s="9"/>
      <c r="E175" s="9"/>
      <c r="F175" s="9"/>
      <c r="G175" s="9"/>
      <c r="H175" s="9"/>
      <c r="K175" s="17"/>
      <c r="L175" s="17"/>
      <c r="N175" s="127"/>
      <c r="P175" s="9"/>
      <c r="Q175" s="9"/>
      <c r="R175" s="9"/>
      <c r="S175" s="9"/>
      <c r="T175" s="17"/>
      <c r="U175" s="9"/>
      <c r="V175" s="149"/>
      <c r="W175" s="37"/>
      <c r="X175" s="12"/>
      <c r="Y175" s="12"/>
      <c r="Z175" s="150"/>
      <c r="AA175" s="13"/>
      <c r="AB175" s="14"/>
      <c r="AC175" s="144"/>
      <c r="AD175" s="151"/>
      <c r="AE175" s="151"/>
      <c r="AP175"/>
      <c r="AQ175"/>
      <c r="AR175" s="35"/>
      <c r="AS175"/>
      <c r="AT175"/>
      <c r="AW175"/>
      <c r="AX175"/>
      <c r="BA175"/>
      <c r="BB175"/>
      <c r="BI175" s="35"/>
      <c r="BJ175" s="35"/>
      <c r="BK175" s="35"/>
      <c r="BL175" s="35"/>
      <c r="BM175" s="151"/>
    </row>
    <row r="176" spans="1:65" ht="16.2">
      <c r="A176" s="18"/>
      <c r="B176" s="17"/>
      <c r="C176" s="18"/>
      <c r="D176" s="9"/>
      <c r="E176" s="9"/>
      <c r="F176" s="9"/>
      <c r="G176" s="9"/>
      <c r="H176" s="9"/>
      <c r="K176" s="17"/>
      <c r="L176" s="17"/>
      <c r="N176" s="127"/>
      <c r="P176" s="9"/>
      <c r="Q176" s="9"/>
      <c r="R176" s="9"/>
      <c r="S176" s="9"/>
      <c r="T176" s="17"/>
      <c r="U176" s="9"/>
      <c r="V176" s="149"/>
      <c r="W176" s="37"/>
      <c r="X176" s="12"/>
      <c r="Y176" s="12"/>
      <c r="Z176" s="150"/>
      <c r="AA176" s="13"/>
      <c r="AB176" s="14"/>
      <c r="AC176" s="144"/>
      <c r="AD176" s="151"/>
      <c r="AE176" s="151"/>
      <c r="AP176"/>
      <c r="AQ176"/>
      <c r="AR176" s="35"/>
      <c r="AS176"/>
      <c r="AT176"/>
      <c r="AW176"/>
      <c r="AX176"/>
      <c r="BA176"/>
      <c r="BB176"/>
      <c r="BI176" s="35"/>
      <c r="BJ176" s="35"/>
      <c r="BK176" s="35"/>
      <c r="BL176" s="35"/>
      <c r="BM176" s="151"/>
    </row>
    <row r="177" spans="1:65" ht="16.2">
      <c r="A177" s="17"/>
      <c r="B177" s="17"/>
      <c r="C177" s="18"/>
      <c r="D177" s="9"/>
      <c r="E177" s="9"/>
      <c r="F177" s="9"/>
      <c r="G177" s="9"/>
      <c r="H177" s="9"/>
      <c r="K177" s="17"/>
      <c r="L177" s="17"/>
      <c r="N177" s="127"/>
      <c r="P177" s="9"/>
      <c r="Q177" s="9"/>
      <c r="R177" s="9"/>
      <c r="S177" s="9"/>
      <c r="T177" s="17"/>
      <c r="U177" s="9"/>
      <c r="V177" s="149"/>
      <c r="W177" s="37"/>
      <c r="X177" s="12"/>
      <c r="Y177" s="12"/>
      <c r="Z177" s="150"/>
      <c r="AA177" s="13"/>
      <c r="AB177" s="14"/>
      <c r="AC177" s="14"/>
      <c r="AD177" s="14"/>
      <c r="AE177" s="14"/>
      <c r="AF177" s="14"/>
      <c r="AG177" s="14"/>
      <c r="AH177" s="14"/>
      <c r="AI177" s="41"/>
      <c r="AJ177" s="41"/>
      <c r="AK177" s="41"/>
      <c r="AL177" s="41"/>
      <c r="AM177" s="41"/>
      <c r="AN177" s="14"/>
      <c r="AO177" s="14"/>
      <c r="AP177" s="137"/>
      <c r="AQ177" s="15"/>
      <c r="AS177" s="16"/>
      <c r="AT177" s="16"/>
      <c r="AW177"/>
      <c r="AX177"/>
      <c r="BA177" s="138"/>
      <c r="BC177" s="13"/>
      <c r="BI177" s="12"/>
      <c r="BJ177" s="12"/>
      <c r="BK177" s="12"/>
      <c r="BL177" s="14"/>
      <c r="BM177" s="151"/>
    </row>
    <row r="178" spans="1:65" ht="16.2">
      <c r="A178" s="17"/>
      <c r="B178" s="17"/>
      <c r="C178" s="18"/>
      <c r="D178" s="9"/>
      <c r="E178" s="9"/>
      <c r="F178" s="9"/>
      <c r="G178" s="9"/>
      <c r="H178" s="9"/>
      <c r="K178" s="17"/>
      <c r="L178" s="17"/>
      <c r="N178" s="127"/>
      <c r="P178" s="9"/>
      <c r="Q178" s="9"/>
      <c r="R178" s="9"/>
      <c r="S178" s="9"/>
      <c r="T178" s="17"/>
      <c r="U178" s="9"/>
      <c r="V178" s="149"/>
      <c r="W178" s="37"/>
      <c r="X178" s="12"/>
      <c r="Y178" s="12"/>
      <c r="Z178" s="150"/>
      <c r="AA178" s="13"/>
      <c r="AB178" s="14"/>
      <c r="AC178" s="144"/>
      <c r="AD178" s="151"/>
      <c r="AE178" s="151"/>
      <c r="AP178" s="137"/>
      <c r="AQ178" s="15"/>
      <c r="AS178" s="16"/>
      <c r="AT178" s="16"/>
      <c r="AW178"/>
      <c r="AX178"/>
      <c r="BA178"/>
      <c r="BB178"/>
      <c r="BI178" s="35"/>
      <c r="BJ178" s="35"/>
      <c r="BK178" s="35"/>
      <c r="BL178" s="35"/>
      <c r="BM178" s="151"/>
    </row>
    <row r="179" spans="1:65" ht="16.2">
      <c r="A179" s="17"/>
      <c r="B179" s="17"/>
      <c r="C179" s="18"/>
      <c r="D179" s="9"/>
      <c r="E179" s="9"/>
      <c r="F179" s="9"/>
      <c r="G179" s="9"/>
      <c r="H179" s="9"/>
      <c r="K179" s="17"/>
      <c r="L179" s="17"/>
      <c r="N179" s="127"/>
      <c r="P179" s="9"/>
      <c r="Q179" s="9"/>
      <c r="R179" s="9"/>
      <c r="S179" s="9"/>
      <c r="T179" s="17"/>
      <c r="U179" s="9"/>
      <c r="V179" s="149"/>
      <c r="W179" s="37"/>
      <c r="X179" s="12"/>
      <c r="Y179" s="12"/>
      <c r="Z179" s="150"/>
      <c r="AA179" s="13"/>
      <c r="AB179" s="14"/>
      <c r="AC179" s="144"/>
      <c r="AD179" s="151"/>
      <c r="AE179" s="151"/>
      <c r="AP179" s="137"/>
      <c r="AQ179" s="15"/>
      <c r="AS179" s="16"/>
      <c r="AT179" s="16"/>
      <c r="AW179"/>
      <c r="AX179"/>
      <c r="BA179"/>
      <c r="BB179"/>
      <c r="BI179" s="35"/>
      <c r="BJ179" s="35"/>
      <c r="BK179" s="35"/>
      <c r="BL179" s="35"/>
      <c r="BM179" s="151"/>
    </row>
    <row r="180" spans="1:65" ht="16.2">
      <c r="A180" s="17"/>
      <c r="B180" s="17"/>
      <c r="C180" s="18"/>
      <c r="D180" s="9"/>
      <c r="E180" s="9"/>
      <c r="F180" s="9"/>
      <c r="G180" s="9"/>
      <c r="H180" s="9"/>
      <c r="K180" s="17"/>
      <c r="L180" s="17"/>
      <c r="N180" s="127"/>
      <c r="P180" s="9"/>
      <c r="Q180" s="9"/>
      <c r="R180" s="9"/>
      <c r="S180" s="9"/>
      <c r="T180" s="17"/>
      <c r="U180" s="9"/>
      <c r="V180" s="149"/>
      <c r="W180" s="37"/>
      <c r="X180" s="12"/>
      <c r="Y180" s="12"/>
      <c r="Z180" s="150"/>
      <c r="AA180" s="13"/>
      <c r="AB180" s="14"/>
      <c r="AC180" s="144"/>
      <c r="AD180" s="151"/>
      <c r="AE180" s="151"/>
      <c r="AP180" s="137"/>
      <c r="AQ180" s="15"/>
      <c r="AS180" s="16"/>
      <c r="AT180" s="16"/>
      <c r="AW180"/>
      <c r="AX180"/>
      <c r="BA180"/>
      <c r="BB180"/>
      <c r="BI180" s="35"/>
      <c r="BJ180" s="35"/>
      <c r="BK180" s="35"/>
      <c r="BL180" s="35"/>
      <c r="BM180" s="151"/>
    </row>
    <row r="181" spans="1:65" ht="16.2">
      <c r="A181" s="17"/>
      <c r="B181" s="17"/>
      <c r="C181" s="18"/>
      <c r="D181" s="9"/>
      <c r="E181" s="9"/>
      <c r="F181" s="9"/>
      <c r="G181" s="9"/>
      <c r="H181" s="9"/>
      <c r="K181" s="17"/>
      <c r="L181" s="17"/>
      <c r="N181" s="127"/>
      <c r="P181" s="9"/>
      <c r="Q181" s="9"/>
      <c r="R181" s="9"/>
      <c r="S181" s="9"/>
      <c r="T181" s="17"/>
      <c r="U181" s="9"/>
      <c r="V181" s="149"/>
      <c r="W181" s="37"/>
      <c r="X181" s="12"/>
      <c r="Y181" s="12"/>
      <c r="Z181" s="150"/>
      <c r="AA181" s="13"/>
      <c r="AB181" s="14"/>
      <c r="AC181" s="144"/>
      <c r="AD181" s="151"/>
      <c r="AE181" s="151"/>
      <c r="AP181" s="137"/>
      <c r="AQ181" s="15"/>
      <c r="AS181" s="16"/>
      <c r="AT181" s="16"/>
      <c r="AW181"/>
      <c r="AX181"/>
      <c r="BA181"/>
      <c r="BB181"/>
      <c r="BI181" s="35"/>
      <c r="BJ181" s="35"/>
      <c r="BK181" s="35"/>
      <c r="BL181" s="35"/>
      <c r="BM181" s="151"/>
    </row>
    <row r="182" spans="1:65" ht="16.2">
      <c r="A182" s="17"/>
      <c r="B182" s="17"/>
      <c r="C182" s="18"/>
      <c r="D182" s="9"/>
      <c r="E182" s="9"/>
      <c r="F182" s="9"/>
      <c r="G182" s="9"/>
      <c r="H182" s="9"/>
      <c r="K182" s="17"/>
      <c r="L182" s="17"/>
      <c r="N182" s="127"/>
      <c r="P182" s="9"/>
      <c r="Q182" s="9"/>
      <c r="R182" s="9"/>
      <c r="S182" s="9"/>
      <c r="T182" s="17"/>
      <c r="U182" s="9"/>
      <c r="V182" s="149"/>
      <c r="W182" s="37"/>
      <c r="X182" s="12"/>
      <c r="Y182" s="12"/>
      <c r="Z182" s="150"/>
      <c r="AA182" s="13"/>
      <c r="AB182" s="14"/>
      <c r="AC182" s="144"/>
      <c r="AD182" s="151"/>
      <c r="AE182" s="151"/>
      <c r="AP182" s="137"/>
      <c r="AQ182" s="15"/>
      <c r="AS182" s="16"/>
      <c r="AT182" s="16"/>
      <c r="AW182"/>
      <c r="AX182"/>
      <c r="BA182"/>
      <c r="BB182"/>
      <c r="BI182" s="35"/>
      <c r="BJ182" s="35"/>
      <c r="BK182" s="35"/>
      <c r="BL182" s="35"/>
      <c r="BM182" s="151"/>
    </row>
    <row r="183" spans="1:65" ht="16.2">
      <c r="A183" s="17"/>
      <c r="B183" s="17"/>
      <c r="C183" s="18"/>
      <c r="D183" s="9"/>
      <c r="E183" s="9"/>
      <c r="F183" s="9"/>
      <c r="G183" s="9"/>
      <c r="H183" s="9"/>
      <c r="K183" s="17"/>
      <c r="L183" s="17"/>
      <c r="N183" s="127"/>
      <c r="P183" s="9"/>
      <c r="Q183" s="9"/>
      <c r="R183" s="9"/>
      <c r="S183" s="9"/>
      <c r="T183" s="17"/>
      <c r="U183" s="9"/>
      <c r="V183" s="149"/>
      <c r="W183" s="37"/>
      <c r="X183" s="12"/>
      <c r="Y183" s="12"/>
      <c r="Z183" s="150"/>
      <c r="AA183" s="13"/>
      <c r="AB183" s="14"/>
      <c r="AC183" s="144"/>
      <c r="AD183" s="151"/>
      <c r="AE183" s="151"/>
      <c r="AP183" s="137"/>
      <c r="AQ183" s="15"/>
      <c r="AS183" s="16"/>
      <c r="AT183" s="16"/>
      <c r="AW183"/>
      <c r="AX183"/>
      <c r="BA183"/>
      <c r="BB183"/>
      <c r="BI183" s="35"/>
      <c r="BJ183" s="35"/>
      <c r="BK183" s="35"/>
      <c r="BL183" s="35"/>
      <c r="BM183" s="151"/>
    </row>
    <row r="184" spans="1:65" ht="16.2">
      <c r="A184" s="17"/>
      <c r="B184" s="17"/>
      <c r="C184" s="18"/>
      <c r="D184" s="9"/>
      <c r="E184" s="9"/>
      <c r="F184" s="9"/>
      <c r="G184" s="9"/>
      <c r="H184" s="9"/>
      <c r="K184" s="17"/>
      <c r="L184" s="17"/>
      <c r="N184" s="127"/>
      <c r="P184" s="9"/>
      <c r="Q184" s="9"/>
      <c r="R184" s="9"/>
      <c r="S184" s="9"/>
      <c r="T184" s="17"/>
      <c r="U184" s="9"/>
      <c r="V184" s="149"/>
      <c r="W184" s="37"/>
      <c r="X184" s="12"/>
      <c r="Y184" s="12"/>
      <c r="Z184" s="150"/>
      <c r="AA184" s="13"/>
      <c r="AB184" s="14"/>
      <c r="AC184" s="144"/>
      <c r="AD184" s="151"/>
      <c r="AE184" s="151"/>
      <c r="AP184" s="137"/>
      <c r="AQ184" s="15"/>
      <c r="AS184" s="16"/>
      <c r="AT184" s="16"/>
      <c r="AW184"/>
      <c r="AX184"/>
      <c r="BA184"/>
      <c r="BB184"/>
      <c r="BI184" s="35"/>
      <c r="BJ184" s="35"/>
      <c r="BK184" s="35"/>
      <c r="BL184" s="35"/>
      <c r="BM184" s="151"/>
    </row>
    <row r="185" spans="1:65" ht="16.2">
      <c r="A185" s="17"/>
      <c r="B185" s="17"/>
      <c r="C185" s="18"/>
      <c r="D185" s="9"/>
      <c r="E185" s="9"/>
      <c r="F185" s="9"/>
      <c r="G185" s="9"/>
      <c r="H185" s="9"/>
      <c r="K185" s="17"/>
      <c r="L185" s="17"/>
      <c r="N185" s="127"/>
      <c r="P185" s="9"/>
      <c r="Q185" s="9"/>
      <c r="R185" s="9"/>
      <c r="S185" s="9"/>
      <c r="T185" s="17"/>
      <c r="U185" s="9"/>
      <c r="V185" s="149"/>
      <c r="W185" s="37"/>
      <c r="X185" s="12"/>
      <c r="Y185" s="12"/>
      <c r="Z185" s="150"/>
      <c r="AA185" s="13"/>
      <c r="AB185" s="14"/>
      <c r="AC185" s="144"/>
      <c r="AD185" s="151"/>
      <c r="AE185" s="151"/>
      <c r="AP185"/>
      <c r="AQ185"/>
      <c r="AS185" s="35"/>
      <c r="AT185"/>
      <c r="AW185"/>
      <c r="AX185"/>
      <c r="BA185"/>
      <c r="BB185"/>
      <c r="BI185" s="35"/>
      <c r="BJ185" s="35"/>
      <c r="BK185" s="35"/>
      <c r="BL185" s="35"/>
      <c r="BM185" s="151"/>
    </row>
    <row r="186" spans="1:65" ht="16.2">
      <c r="A186" s="17"/>
      <c r="B186" s="17"/>
      <c r="C186" s="18"/>
      <c r="D186" s="9"/>
      <c r="E186" s="9"/>
      <c r="F186" s="9"/>
      <c r="G186" s="9"/>
      <c r="H186" s="9"/>
      <c r="K186" s="17"/>
      <c r="L186" s="17"/>
      <c r="N186" s="127"/>
      <c r="P186" s="9"/>
      <c r="Q186" s="9"/>
      <c r="R186" s="9"/>
      <c r="S186" s="9"/>
      <c r="T186" s="17"/>
      <c r="U186" s="9"/>
      <c r="V186" s="149"/>
      <c r="W186" s="37"/>
      <c r="X186" s="12"/>
      <c r="Y186" s="12"/>
      <c r="Z186" s="150"/>
      <c r="AA186" s="13"/>
      <c r="AB186" s="14"/>
      <c r="AC186" s="144"/>
      <c r="AD186" s="151"/>
      <c r="AE186" s="151"/>
      <c r="AP186"/>
      <c r="AQ186"/>
      <c r="AR186" s="35"/>
      <c r="AS186"/>
      <c r="AT186"/>
      <c r="AW186"/>
      <c r="AX186"/>
      <c r="BA186"/>
      <c r="BB186"/>
      <c r="BI186" s="35"/>
      <c r="BJ186" s="35"/>
      <c r="BK186" s="35"/>
      <c r="BL186" s="35"/>
      <c r="BM186" s="151"/>
    </row>
    <row r="187" spans="1:65" ht="16.2">
      <c r="A187" s="17"/>
      <c r="B187" s="17"/>
      <c r="C187" s="18"/>
      <c r="D187" s="9"/>
      <c r="E187" s="9"/>
      <c r="F187" s="9"/>
      <c r="G187" s="9"/>
      <c r="H187" s="9"/>
      <c r="K187" s="17"/>
      <c r="L187" s="17"/>
      <c r="N187" s="127"/>
      <c r="P187" s="9"/>
      <c r="Q187" s="9"/>
      <c r="R187" s="9"/>
      <c r="S187" s="9"/>
      <c r="T187" s="17"/>
      <c r="U187" s="9"/>
      <c r="V187" s="149"/>
      <c r="W187" s="37"/>
      <c r="X187" s="12"/>
      <c r="Y187" s="12"/>
      <c r="Z187" s="150"/>
      <c r="AA187" s="13"/>
      <c r="AB187" s="14"/>
      <c r="AC187" s="144"/>
      <c r="AD187" s="151"/>
      <c r="AE187" s="151"/>
      <c r="AP187"/>
      <c r="AQ187"/>
      <c r="AR187" s="35"/>
      <c r="AS187"/>
      <c r="AT187"/>
      <c r="AW187"/>
      <c r="AX187"/>
      <c r="BA187"/>
      <c r="BB187"/>
      <c r="BI187" s="35"/>
      <c r="BJ187" s="35"/>
      <c r="BK187" s="35"/>
      <c r="BL187" s="35"/>
      <c r="BM187" s="151"/>
    </row>
    <row r="188" spans="1:65" ht="16.2">
      <c r="A188" s="17"/>
      <c r="B188" s="17"/>
      <c r="C188" s="18"/>
      <c r="D188" s="9"/>
      <c r="E188" s="9"/>
      <c r="F188" s="9"/>
      <c r="G188" s="9"/>
      <c r="H188" s="9"/>
      <c r="K188" s="17"/>
      <c r="L188" s="17"/>
      <c r="N188" s="127"/>
      <c r="P188" s="9"/>
      <c r="Q188" s="9"/>
      <c r="R188" s="9"/>
      <c r="S188" s="9"/>
      <c r="T188" s="17"/>
      <c r="U188" s="9"/>
      <c r="V188" s="149"/>
      <c r="W188" s="37"/>
      <c r="X188" s="12"/>
      <c r="Y188" s="12"/>
      <c r="Z188" s="150"/>
      <c r="AA188" s="13"/>
      <c r="AB188" s="14"/>
      <c r="AC188" s="144"/>
      <c r="AD188" s="151"/>
      <c r="AE188" s="151"/>
      <c r="AP188"/>
      <c r="AQ188"/>
      <c r="AR188" s="35"/>
      <c r="AS188"/>
      <c r="AT188"/>
      <c r="AW188"/>
      <c r="AX188"/>
      <c r="BA188"/>
      <c r="BB188"/>
      <c r="BI188" s="35"/>
      <c r="BJ188" s="35"/>
      <c r="BK188" s="35"/>
      <c r="BL188" s="35"/>
      <c r="BM188" s="151"/>
    </row>
    <row r="189" spans="1:65" ht="16.2">
      <c r="A189" s="17"/>
      <c r="B189" s="17"/>
      <c r="C189" s="18"/>
      <c r="D189" s="9"/>
      <c r="E189" s="9"/>
      <c r="F189" s="9"/>
      <c r="G189" s="9"/>
      <c r="H189" s="9"/>
      <c r="K189" s="17"/>
      <c r="L189" s="17"/>
      <c r="N189" s="127"/>
      <c r="P189" s="9"/>
      <c r="Q189" s="9"/>
      <c r="R189" s="9"/>
      <c r="S189" s="9"/>
      <c r="T189" s="17"/>
      <c r="U189" s="9"/>
      <c r="V189" s="149"/>
      <c r="W189" s="37"/>
      <c r="X189" s="12"/>
      <c r="Y189" s="12"/>
      <c r="Z189" s="150"/>
      <c r="AA189" s="13"/>
      <c r="AB189" s="14"/>
      <c r="AC189" s="144"/>
      <c r="AD189" s="151"/>
      <c r="AE189" s="151"/>
      <c r="AP189"/>
      <c r="AQ189"/>
      <c r="AR189" s="35"/>
      <c r="AS189"/>
      <c r="AT189"/>
      <c r="AW189"/>
      <c r="AX189"/>
      <c r="BA189"/>
      <c r="BB189"/>
      <c r="BI189" s="35"/>
      <c r="BJ189" s="35"/>
      <c r="BK189" s="35"/>
      <c r="BL189" s="35"/>
      <c r="BM189" s="151"/>
    </row>
    <row r="190" spans="1:65" ht="16.2">
      <c r="A190" s="17"/>
      <c r="B190" s="17"/>
      <c r="C190" s="18"/>
      <c r="D190" s="9"/>
      <c r="E190" s="9"/>
      <c r="F190" s="9"/>
      <c r="G190" s="9"/>
      <c r="H190" s="9"/>
      <c r="K190" s="17"/>
      <c r="L190" s="17"/>
      <c r="N190" s="127"/>
      <c r="P190" s="9"/>
      <c r="Q190" s="9"/>
      <c r="R190" s="9"/>
      <c r="S190" s="9"/>
      <c r="T190" s="17"/>
      <c r="U190" s="9"/>
      <c r="V190" s="149"/>
      <c r="W190" s="37"/>
      <c r="X190" s="12"/>
      <c r="Y190" s="12"/>
      <c r="Z190" s="150"/>
      <c r="AA190" s="13"/>
      <c r="AB190" s="14"/>
      <c r="AC190" s="144"/>
      <c r="AD190" s="151"/>
      <c r="AE190" s="151"/>
      <c r="AP190"/>
      <c r="AQ190"/>
      <c r="AR190" s="35"/>
      <c r="AS190"/>
      <c r="AT190"/>
      <c r="AW190"/>
      <c r="AX190"/>
      <c r="BA190"/>
      <c r="BB190"/>
      <c r="BI190" s="35"/>
      <c r="BJ190" s="35"/>
      <c r="BK190" s="35"/>
      <c r="BL190" s="35"/>
      <c r="BM190" s="151"/>
    </row>
    <row r="191" spans="1:65" ht="16.2">
      <c r="A191" s="17"/>
      <c r="B191" s="17"/>
      <c r="C191" s="18"/>
      <c r="D191" s="9"/>
      <c r="E191" s="9"/>
      <c r="F191" s="9"/>
      <c r="G191" s="9"/>
      <c r="H191" s="9"/>
      <c r="K191" s="17"/>
      <c r="L191" s="17"/>
      <c r="N191" s="127"/>
      <c r="P191" s="9"/>
      <c r="Q191" s="9"/>
      <c r="R191" s="9"/>
      <c r="S191" s="9"/>
      <c r="T191" s="17"/>
      <c r="U191" s="9"/>
      <c r="V191" s="149"/>
      <c r="W191" s="37"/>
      <c r="X191" s="12"/>
      <c r="Y191" s="12"/>
      <c r="Z191" s="150"/>
      <c r="AA191" s="13"/>
      <c r="AB191" s="14"/>
      <c r="AC191" s="144"/>
      <c r="AD191" s="151"/>
      <c r="AE191" s="151"/>
      <c r="AP191"/>
      <c r="AQ191"/>
      <c r="AR191" s="35"/>
      <c r="AS191"/>
      <c r="AT191"/>
      <c r="AW191"/>
      <c r="AX191"/>
      <c r="BA191"/>
      <c r="BB191"/>
      <c r="BI191" s="35"/>
      <c r="BJ191" s="35"/>
      <c r="BK191" s="35"/>
      <c r="BL191" s="35"/>
      <c r="BM191" s="151"/>
    </row>
    <row r="192" spans="1:65" ht="16.2">
      <c r="A192" s="17"/>
      <c r="B192" s="17"/>
      <c r="C192" s="18"/>
      <c r="D192" s="9"/>
      <c r="E192" s="9"/>
      <c r="F192" s="9"/>
      <c r="G192" s="9"/>
      <c r="H192" s="9"/>
      <c r="K192" s="17"/>
      <c r="L192" s="17"/>
      <c r="P192" s="17"/>
      <c r="Q192" s="9"/>
      <c r="R192" s="9"/>
      <c r="S192" s="9"/>
      <c r="T192" s="17"/>
      <c r="U192" s="9"/>
      <c r="V192" s="149"/>
      <c r="W192" s="37"/>
      <c r="Y192" s="12"/>
      <c r="Z192" s="150"/>
      <c r="AA192" s="13"/>
      <c r="AB192" s="14"/>
      <c r="AC192" s="14"/>
      <c r="AD192" s="14"/>
      <c r="AE192" s="14"/>
      <c r="AF192" s="14"/>
      <c r="AG192" s="14"/>
      <c r="AH192" s="14"/>
      <c r="AI192" s="41"/>
      <c r="AJ192" s="41"/>
      <c r="AK192" s="41"/>
      <c r="AL192" s="41"/>
      <c r="AM192" s="41"/>
      <c r="AN192" s="14"/>
      <c r="AO192" s="14"/>
      <c r="AP192" s="137"/>
      <c r="AQ192" s="141"/>
      <c r="AS192" s="16"/>
      <c r="AT192" s="16"/>
      <c r="AW192"/>
      <c r="AX192"/>
      <c r="BC192" s="13"/>
      <c r="BI192" s="12"/>
      <c r="BJ192" s="12"/>
      <c r="BK192" s="12"/>
      <c r="BL192" s="14"/>
      <c r="BM192" s="151"/>
    </row>
    <row r="193" spans="1:65" ht="16.2">
      <c r="A193" s="17"/>
      <c r="B193" s="17"/>
      <c r="C193" s="18"/>
      <c r="D193" s="9"/>
      <c r="E193" s="9"/>
      <c r="F193" s="9"/>
      <c r="G193" s="9"/>
      <c r="H193" s="9"/>
      <c r="K193" s="17"/>
      <c r="L193" s="17"/>
      <c r="P193" s="17"/>
      <c r="Q193" s="9"/>
      <c r="R193" s="9"/>
      <c r="S193" s="9"/>
      <c r="T193" s="17"/>
      <c r="U193" s="9"/>
      <c r="V193" s="149"/>
      <c r="W193" s="37"/>
      <c r="Y193" s="12"/>
      <c r="Z193" s="150"/>
      <c r="AA193" s="13"/>
      <c r="AB193" s="14"/>
      <c r="AC193" s="144"/>
      <c r="AD193" s="151"/>
      <c r="AE193" s="151"/>
      <c r="AP193" s="137"/>
      <c r="AQ193" s="141"/>
      <c r="AS193" s="16"/>
      <c r="AT193" s="16"/>
      <c r="AW193"/>
      <c r="AX193"/>
      <c r="BA193"/>
      <c r="BB193"/>
      <c r="BI193" s="35"/>
      <c r="BJ193" s="35"/>
      <c r="BK193" s="35"/>
      <c r="BL193" s="35"/>
      <c r="BM193" s="151"/>
    </row>
    <row r="194" spans="1:65" ht="16.2">
      <c r="A194" s="17"/>
      <c r="B194" s="17"/>
      <c r="C194" s="18"/>
      <c r="D194" s="9"/>
      <c r="E194" s="9"/>
      <c r="F194" s="9"/>
      <c r="G194" s="9"/>
      <c r="H194" s="9"/>
      <c r="K194" s="17"/>
      <c r="L194" s="17"/>
      <c r="P194" s="17"/>
      <c r="Q194" s="9"/>
      <c r="R194" s="9"/>
      <c r="S194" s="9"/>
      <c r="T194" s="17"/>
      <c r="U194" s="9"/>
      <c r="V194" s="149"/>
      <c r="W194" s="37"/>
      <c r="Y194" s="12"/>
      <c r="Z194" s="150"/>
      <c r="AA194" s="13"/>
      <c r="AB194" s="14"/>
      <c r="AC194" s="144"/>
      <c r="AD194" s="151"/>
      <c r="AE194" s="151"/>
      <c r="AP194" s="137"/>
      <c r="AQ194" s="141"/>
      <c r="AS194" s="16"/>
      <c r="AT194" s="16"/>
      <c r="AW194"/>
      <c r="AX194"/>
      <c r="BA194"/>
      <c r="BB194"/>
      <c r="BI194" s="35"/>
      <c r="BJ194" s="35"/>
      <c r="BK194" s="35"/>
      <c r="BL194" s="35"/>
      <c r="BM194" s="151"/>
    </row>
    <row r="195" spans="1:65" ht="16.2">
      <c r="A195" s="17"/>
      <c r="B195" s="17"/>
      <c r="C195" s="18"/>
      <c r="D195" s="9"/>
      <c r="E195" s="9"/>
      <c r="F195" s="9"/>
      <c r="G195" s="9"/>
      <c r="H195" s="9"/>
      <c r="K195" s="17"/>
      <c r="L195" s="17"/>
      <c r="P195" s="17"/>
      <c r="Q195" s="9"/>
      <c r="R195" s="9"/>
      <c r="S195" s="9"/>
      <c r="T195" s="17"/>
      <c r="U195" s="9"/>
      <c r="V195" s="149"/>
      <c r="W195" s="37"/>
      <c r="Y195" s="12"/>
      <c r="Z195" s="150"/>
      <c r="AA195" s="13"/>
      <c r="AB195" s="14"/>
      <c r="AC195" s="144"/>
      <c r="AD195" s="151"/>
      <c r="AE195" s="151"/>
      <c r="AP195" s="137"/>
      <c r="AQ195" s="141"/>
      <c r="AS195" s="16"/>
      <c r="AT195" s="16"/>
      <c r="AW195"/>
      <c r="AX195"/>
      <c r="BA195"/>
      <c r="BB195"/>
      <c r="BI195" s="35"/>
      <c r="BJ195" s="35"/>
      <c r="BK195" s="35"/>
      <c r="BL195" s="35"/>
      <c r="BM195" s="151"/>
    </row>
    <row r="196" spans="1:65" ht="16.2">
      <c r="A196" s="17"/>
      <c r="B196" s="17"/>
      <c r="C196" s="18"/>
      <c r="D196" s="9"/>
      <c r="E196" s="9"/>
      <c r="F196" s="9"/>
      <c r="G196" s="9"/>
      <c r="H196" s="9"/>
      <c r="K196" s="17"/>
      <c r="L196" s="17"/>
      <c r="P196" s="17"/>
      <c r="Q196" s="9"/>
      <c r="R196" s="9"/>
      <c r="S196" s="9"/>
      <c r="T196" s="17"/>
      <c r="U196" s="9"/>
      <c r="V196" s="149"/>
      <c r="W196" s="37"/>
      <c r="Y196" s="12"/>
      <c r="Z196" s="150"/>
      <c r="AA196" s="13"/>
      <c r="AB196" s="14"/>
      <c r="AC196" s="144"/>
      <c r="AD196" s="151"/>
      <c r="AE196" s="151"/>
      <c r="AP196" s="137"/>
      <c r="AQ196" s="141"/>
      <c r="AS196" s="16"/>
      <c r="AT196" s="16"/>
      <c r="AW196"/>
      <c r="AX196"/>
      <c r="BA196"/>
      <c r="BB196"/>
      <c r="BI196" s="35"/>
      <c r="BJ196" s="35"/>
      <c r="BK196" s="35"/>
      <c r="BL196" s="35"/>
      <c r="BM196" s="151"/>
    </row>
    <row r="197" spans="1:65" ht="16.2">
      <c r="A197" s="17"/>
      <c r="B197" s="17"/>
      <c r="C197" s="18"/>
      <c r="D197" s="9"/>
      <c r="E197" s="9"/>
      <c r="F197" s="9"/>
      <c r="G197" s="9"/>
      <c r="H197" s="9"/>
      <c r="K197" s="17"/>
      <c r="L197" s="17"/>
      <c r="P197" s="17"/>
      <c r="Q197" s="9"/>
      <c r="R197" s="9"/>
      <c r="S197" s="9"/>
      <c r="T197" s="17"/>
      <c r="U197" s="9"/>
      <c r="V197" s="149"/>
      <c r="W197" s="37"/>
      <c r="Y197" s="12"/>
      <c r="Z197" s="150"/>
      <c r="AA197" s="13"/>
      <c r="AB197" s="14"/>
      <c r="AC197" s="144"/>
      <c r="AD197" s="151"/>
      <c r="AE197" s="151"/>
      <c r="AP197"/>
      <c r="AQ197"/>
      <c r="AR197"/>
      <c r="AS197"/>
      <c r="AT197"/>
      <c r="AW197"/>
      <c r="AX197"/>
      <c r="BA197"/>
      <c r="BB197"/>
      <c r="BI197" s="35"/>
      <c r="BJ197" s="35"/>
      <c r="BK197" s="35"/>
      <c r="BL197" s="35"/>
      <c r="BM197" s="151"/>
    </row>
    <row r="198" spans="1:65" ht="16.2">
      <c r="A198" s="17"/>
      <c r="B198" s="17"/>
      <c r="C198" s="18"/>
      <c r="D198" s="9"/>
      <c r="E198" s="9"/>
      <c r="F198" s="9"/>
      <c r="G198" s="9"/>
      <c r="H198" s="9"/>
      <c r="K198" s="17"/>
      <c r="L198" s="17"/>
      <c r="P198" s="17"/>
      <c r="Q198" s="9"/>
      <c r="R198" s="9"/>
      <c r="S198" s="9"/>
      <c r="T198" s="17"/>
      <c r="U198" s="9"/>
      <c r="V198" s="149"/>
      <c r="W198" s="37"/>
      <c r="Y198" s="12"/>
      <c r="Z198" s="150"/>
      <c r="AA198" s="13"/>
      <c r="AB198" s="14"/>
      <c r="AC198" s="144"/>
      <c r="AD198" s="151"/>
      <c r="AE198" s="151"/>
      <c r="AP198"/>
      <c r="AQ198"/>
      <c r="AR198" s="35"/>
      <c r="AS198"/>
      <c r="AT198"/>
      <c r="AW198"/>
      <c r="AX198"/>
      <c r="BA198"/>
      <c r="BB198"/>
      <c r="BI198" s="35"/>
      <c r="BJ198" s="35"/>
      <c r="BK198" s="35"/>
      <c r="BL198" s="35"/>
      <c r="BM198" s="151"/>
    </row>
    <row r="199" spans="1:65" ht="16.2">
      <c r="A199" s="17"/>
      <c r="B199" s="17"/>
      <c r="C199" s="18"/>
      <c r="D199" s="9"/>
      <c r="E199" s="9"/>
      <c r="F199" s="9"/>
      <c r="G199" s="9"/>
      <c r="H199" s="9"/>
      <c r="K199" s="17"/>
      <c r="L199" s="17"/>
      <c r="P199" s="17"/>
      <c r="Q199" s="9"/>
      <c r="R199" s="9"/>
      <c r="S199" s="9"/>
      <c r="T199" s="17"/>
      <c r="U199" s="9"/>
      <c r="V199" s="149"/>
      <c r="W199" s="37"/>
      <c r="Y199" s="12"/>
      <c r="Z199" s="150"/>
      <c r="AA199" s="13"/>
      <c r="AB199" s="14"/>
      <c r="AC199" s="144"/>
      <c r="AD199" s="151"/>
      <c r="AE199" s="151"/>
      <c r="AP199"/>
      <c r="AQ199"/>
      <c r="AR199" s="35"/>
      <c r="AS199"/>
      <c r="AT199"/>
      <c r="AW199"/>
      <c r="AX199"/>
      <c r="BA199"/>
      <c r="BB199"/>
      <c r="BI199" s="35"/>
      <c r="BJ199" s="35"/>
      <c r="BK199" s="35"/>
      <c r="BL199" s="35"/>
      <c r="BM199" s="151"/>
    </row>
    <row r="200" spans="1:65" ht="16.2">
      <c r="A200" s="17"/>
      <c r="B200" s="17"/>
      <c r="C200" s="18"/>
      <c r="D200" s="9"/>
      <c r="E200" s="9"/>
      <c r="F200" s="9"/>
      <c r="G200" s="9"/>
      <c r="H200" s="9"/>
      <c r="K200" s="17"/>
      <c r="L200" s="17"/>
      <c r="P200" s="17"/>
      <c r="Q200" s="9"/>
      <c r="R200" s="9"/>
      <c r="S200" s="9"/>
      <c r="T200" s="17"/>
      <c r="U200" s="9"/>
      <c r="V200" s="149"/>
      <c r="W200" s="37"/>
      <c r="Y200" s="12"/>
      <c r="Z200" s="150"/>
      <c r="AA200" s="13"/>
      <c r="AB200" s="14"/>
      <c r="AC200" s="144"/>
      <c r="AD200" s="151"/>
      <c r="AE200" s="151"/>
      <c r="AP200"/>
      <c r="AQ200"/>
      <c r="AR200" s="35"/>
      <c r="AS200"/>
      <c r="AT200"/>
      <c r="AW200"/>
      <c r="AX200"/>
      <c r="BA200"/>
      <c r="BB200"/>
      <c r="BI200" s="35"/>
      <c r="BJ200" s="35"/>
      <c r="BK200" s="35"/>
      <c r="BL200" s="35"/>
      <c r="BM200" s="151"/>
    </row>
    <row r="201" spans="1:65" ht="16.2">
      <c r="A201" s="17"/>
      <c r="B201" s="17"/>
      <c r="C201" s="18"/>
      <c r="D201" s="9"/>
      <c r="E201" s="9"/>
      <c r="F201" s="9"/>
      <c r="G201" s="9"/>
      <c r="H201" s="9"/>
      <c r="K201" s="17"/>
      <c r="L201" s="17"/>
      <c r="P201" s="17"/>
      <c r="Q201" s="9"/>
      <c r="R201" s="9"/>
      <c r="S201" s="9"/>
      <c r="T201" s="17"/>
      <c r="U201" s="9"/>
      <c r="V201" s="149"/>
      <c r="W201" s="37"/>
      <c r="Y201" s="12"/>
      <c r="Z201" s="150"/>
      <c r="AA201" s="13"/>
      <c r="AB201" s="14"/>
      <c r="AC201" s="144"/>
      <c r="AD201" s="151"/>
      <c r="AE201" s="151"/>
      <c r="AP201"/>
      <c r="AQ201"/>
      <c r="AR201" s="35"/>
      <c r="AS201"/>
      <c r="AT201"/>
      <c r="AW201"/>
      <c r="AX201"/>
      <c r="BA201"/>
      <c r="BB201"/>
      <c r="BI201" s="35"/>
      <c r="BJ201" s="35"/>
      <c r="BK201" s="35"/>
      <c r="BL201" s="35"/>
      <c r="BM201" s="151"/>
    </row>
    <row r="202" spans="1:65" ht="16.2">
      <c r="A202" s="17"/>
      <c r="B202" s="17"/>
      <c r="C202" s="18"/>
      <c r="D202" s="9"/>
      <c r="E202" s="9"/>
      <c r="F202" s="9"/>
      <c r="G202" s="9"/>
      <c r="H202" s="9"/>
      <c r="K202" s="17"/>
      <c r="L202" s="17"/>
      <c r="P202" s="17"/>
      <c r="Q202" s="9"/>
      <c r="R202" s="9"/>
      <c r="S202" s="9"/>
      <c r="T202" s="17"/>
      <c r="U202" s="9"/>
      <c r="V202" s="149"/>
      <c r="W202" s="37"/>
      <c r="Y202" s="12"/>
      <c r="Z202" s="150"/>
      <c r="AA202" s="13"/>
      <c r="AB202" s="14"/>
      <c r="AC202" s="144"/>
      <c r="AD202" s="151"/>
      <c r="AE202" s="151"/>
      <c r="AP202"/>
      <c r="AQ202"/>
      <c r="AR202" s="35"/>
      <c r="AS202"/>
      <c r="AT202"/>
      <c r="AW202"/>
      <c r="AX202"/>
      <c r="BA202"/>
      <c r="BB202"/>
      <c r="BI202" s="35"/>
      <c r="BJ202" s="35"/>
      <c r="BK202" s="35"/>
      <c r="BL202" s="35"/>
      <c r="BM202" s="151"/>
    </row>
    <row r="203" spans="1:65" ht="16.2">
      <c r="A203" s="17"/>
      <c r="B203" s="17"/>
      <c r="C203" s="18"/>
      <c r="D203" s="9"/>
      <c r="E203" s="9"/>
      <c r="F203" s="9"/>
      <c r="G203" s="9"/>
      <c r="H203" s="9"/>
      <c r="K203" s="17"/>
      <c r="L203" s="17"/>
      <c r="P203" s="17"/>
      <c r="Q203" s="9"/>
      <c r="R203" s="9"/>
      <c r="S203" s="9"/>
      <c r="T203" s="17"/>
      <c r="U203" s="9"/>
      <c r="V203" s="149"/>
      <c r="W203" s="37"/>
      <c r="Y203" s="12"/>
      <c r="Z203" s="150"/>
      <c r="AA203" s="13"/>
      <c r="AB203" s="14"/>
      <c r="AC203" s="144"/>
      <c r="AD203" s="151"/>
      <c r="AE203" s="151"/>
      <c r="AP203"/>
      <c r="AQ203"/>
      <c r="AR203" s="35"/>
      <c r="AS203"/>
      <c r="AT203"/>
      <c r="AW203"/>
      <c r="AX203"/>
      <c r="BA203"/>
      <c r="BB203"/>
      <c r="BI203" s="35"/>
      <c r="BJ203" s="35"/>
      <c r="BK203" s="35"/>
      <c r="BL203" s="35"/>
      <c r="BM203" s="151"/>
    </row>
    <row r="204" spans="1:65" ht="16.2">
      <c r="A204" s="17"/>
      <c r="B204" s="17"/>
      <c r="C204" s="18"/>
      <c r="D204" s="9"/>
      <c r="E204" s="9"/>
      <c r="F204" s="9"/>
      <c r="G204" s="9"/>
      <c r="H204" s="9"/>
      <c r="K204" s="17"/>
      <c r="L204" s="17"/>
      <c r="P204" s="17"/>
      <c r="Q204" s="9"/>
      <c r="R204" s="9"/>
      <c r="S204" s="9"/>
      <c r="T204" s="17"/>
      <c r="U204" s="9"/>
      <c r="V204" s="149"/>
      <c r="W204" s="37"/>
      <c r="Y204" s="12"/>
      <c r="Z204" s="150"/>
      <c r="AA204" s="13"/>
      <c r="AB204" s="14"/>
      <c r="AC204" s="144"/>
      <c r="AD204" s="151"/>
      <c r="AE204" s="151"/>
      <c r="AP204"/>
      <c r="AQ204"/>
      <c r="AR204" s="35"/>
      <c r="AS204"/>
      <c r="AT204"/>
      <c r="AW204"/>
      <c r="AX204"/>
      <c r="BA204"/>
      <c r="BB204"/>
      <c r="BI204" s="35"/>
      <c r="BJ204" s="35"/>
      <c r="BK204" s="35"/>
      <c r="BL204" s="35"/>
      <c r="BM204" s="151"/>
    </row>
    <row r="205" spans="1:65" ht="16.2">
      <c r="A205" s="17"/>
      <c r="B205" s="17"/>
      <c r="C205" s="18"/>
      <c r="D205" s="9"/>
      <c r="E205" s="9"/>
      <c r="F205" s="9"/>
      <c r="G205" s="9"/>
      <c r="H205" s="9"/>
      <c r="K205" s="17"/>
      <c r="L205" s="17"/>
      <c r="P205" s="17"/>
      <c r="Q205" s="9"/>
      <c r="R205" s="9"/>
      <c r="S205" s="9"/>
      <c r="T205" s="17"/>
      <c r="U205" s="9"/>
      <c r="V205" s="149"/>
      <c r="W205" s="37"/>
      <c r="Y205" s="12"/>
      <c r="Z205" s="150"/>
      <c r="AA205" s="13"/>
      <c r="AB205" s="14"/>
      <c r="AC205" s="144"/>
      <c r="AD205" s="151"/>
      <c r="AE205" s="151"/>
      <c r="AP205"/>
      <c r="AQ205"/>
      <c r="AR205" s="35"/>
      <c r="AS205"/>
      <c r="AT205"/>
      <c r="AW205"/>
      <c r="AX205"/>
      <c r="BA205"/>
      <c r="BB205"/>
      <c r="BI205" s="35"/>
      <c r="BJ205" s="35"/>
      <c r="BK205" s="35"/>
      <c r="BL205" s="35"/>
      <c r="BM205" s="151"/>
    </row>
    <row r="206" spans="1:65" ht="16.2">
      <c r="A206" s="17"/>
      <c r="B206" s="17"/>
      <c r="C206" s="18"/>
      <c r="D206" s="9"/>
      <c r="E206" s="9"/>
      <c r="F206" s="9"/>
      <c r="G206" s="9"/>
      <c r="H206" s="9"/>
      <c r="K206" s="17"/>
      <c r="L206" s="17"/>
      <c r="P206" s="17"/>
      <c r="Q206" s="9"/>
      <c r="R206" s="9"/>
      <c r="S206" s="9"/>
      <c r="T206" s="17"/>
      <c r="U206" s="9"/>
      <c r="V206" s="149"/>
      <c r="W206" s="37"/>
      <c r="Y206" s="12"/>
      <c r="Z206" s="150"/>
      <c r="AA206" s="13"/>
      <c r="AB206" s="14"/>
      <c r="AC206" s="144"/>
      <c r="AD206" s="151"/>
      <c r="AE206" s="151"/>
      <c r="AP206"/>
      <c r="AQ206"/>
      <c r="AR206" s="35"/>
      <c r="AS206"/>
      <c r="AT206"/>
      <c r="AW206"/>
      <c r="AX206"/>
      <c r="BA206"/>
      <c r="BB206"/>
      <c r="BI206" s="35"/>
      <c r="BJ206" s="35"/>
      <c r="BK206" s="35"/>
      <c r="BL206" s="35"/>
      <c r="BM206" s="151"/>
    </row>
    <row r="207" spans="1:65" ht="16.2">
      <c r="A207" s="17"/>
      <c r="B207" s="17"/>
      <c r="C207" s="18"/>
      <c r="D207" s="9"/>
      <c r="E207" s="9"/>
      <c r="F207" s="9"/>
      <c r="G207" s="9"/>
      <c r="H207" s="9"/>
      <c r="K207" s="17"/>
      <c r="L207" s="17"/>
      <c r="P207" s="17"/>
      <c r="Q207" s="9"/>
      <c r="R207" s="9"/>
      <c r="S207" s="9"/>
      <c r="T207" s="17"/>
      <c r="U207" s="9"/>
      <c r="V207" s="149"/>
      <c r="W207" s="37"/>
      <c r="Y207" s="12"/>
      <c r="Z207" s="150"/>
      <c r="AA207" s="13"/>
      <c r="AB207" s="14"/>
      <c r="AC207" s="14"/>
      <c r="AD207" s="14"/>
      <c r="AE207" s="14"/>
      <c r="AF207" s="14"/>
      <c r="AG207" s="14"/>
      <c r="AH207" s="14"/>
      <c r="AI207" s="41"/>
      <c r="AJ207" s="41"/>
      <c r="AK207" s="41"/>
      <c r="AL207" s="41"/>
      <c r="AM207" s="41"/>
      <c r="AN207" s="14"/>
      <c r="AO207" s="14"/>
      <c r="AP207" s="137"/>
      <c r="AQ207" s="15"/>
      <c r="AS207" s="16"/>
      <c r="AT207" s="16"/>
      <c r="AW207"/>
      <c r="AX207"/>
      <c r="BC207" s="13"/>
      <c r="BI207" s="41"/>
      <c r="BJ207" s="41"/>
      <c r="BK207" s="41"/>
      <c r="BL207" s="41"/>
      <c r="BM207" s="151"/>
    </row>
    <row r="208" spans="1:65" ht="16.2">
      <c r="A208" s="17"/>
      <c r="B208" s="17"/>
      <c r="C208" s="18"/>
      <c r="D208" s="9"/>
      <c r="E208" s="9"/>
      <c r="F208" s="9"/>
      <c r="G208" s="9"/>
      <c r="H208" s="9"/>
      <c r="K208" s="17"/>
      <c r="L208" s="17"/>
      <c r="P208" s="17"/>
      <c r="Q208" s="9"/>
      <c r="R208" s="9"/>
      <c r="S208" s="9"/>
      <c r="T208" s="17"/>
      <c r="U208" s="9"/>
      <c r="V208" s="149"/>
      <c r="W208" s="37"/>
      <c r="Y208" s="12"/>
      <c r="Z208" s="150"/>
      <c r="AA208" s="13"/>
      <c r="AB208" s="14"/>
      <c r="AC208" s="144"/>
      <c r="AD208" s="151"/>
      <c r="AE208" s="151"/>
      <c r="AP208" s="137"/>
      <c r="AQ208" s="15"/>
      <c r="AS208" s="16"/>
      <c r="AT208" s="16"/>
      <c r="AW208"/>
      <c r="AX208"/>
      <c r="BA208"/>
      <c r="BB208"/>
      <c r="BI208" s="35"/>
      <c r="BJ208" s="35"/>
      <c r="BK208" s="35"/>
      <c r="BL208" s="35"/>
      <c r="BM208" s="151"/>
    </row>
    <row r="209" spans="1:65" ht="16.2">
      <c r="A209" s="17"/>
      <c r="B209" s="17"/>
      <c r="C209" s="18"/>
      <c r="D209" s="9"/>
      <c r="E209" s="9"/>
      <c r="F209" s="9"/>
      <c r="G209" s="9"/>
      <c r="H209" s="9"/>
      <c r="K209" s="17"/>
      <c r="L209" s="17"/>
      <c r="P209" s="17"/>
      <c r="Q209" s="9"/>
      <c r="R209" s="9"/>
      <c r="S209" s="9"/>
      <c r="T209" s="17"/>
      <c r="U209" s="9"/>
      <c r="V209" s="149"/>
      <c r="W209" s="37"/>
      <c r="Y209" s="12"/>
      <c r="Z209" s="150"/>
      <c r="AA209" s="13"/>
      <c r="AB209" s="14"/>
      <c r="AC209" s="144"/>
      <c r="AD209" s="151"/>
      <c r="AE209" s="151"/>
      <c r="AP209" s="137"/>
      <c r="AQ209" s="15"/>
      <c r="AS209" s="16"/>
      <c r="AT209" s="16"/>
      <c r="AW209"/>
      <c r="AX209"/>
      <c r="BA209"/>
      <c r="BB209"/>
      <c r="BI209" s="35"/>
      <c r="BJ209" s="35"/>
      <c r="BK209" s="35"/>
      <c r="BL209" s="35"/>
      <c r="BM209" s="151"/>
    </row>
    <row r="210" spans="1:65" ht="16.2">
      <c r="A210" s="17"/>
      <c r="B210" s="17"/>
      <c r="C210" s="18"/>
      <c r="D210" s="9"/>
      <c r="E210" s="9"/>
      <c r="F210" s="9"/>
      <c r="G210" s="9"/>
      <c r="H210" s="9"/>
      <c r="K210" s="17"/>
      <c r="L210" s="17"/>
      <c r="P210" s="17"/>
      <c r="Q210" s="9"/>
      <c r="R210" s="9"/>
      <c r="S210" s="9"/>
      <c r="T210" s="17"/>
      <c r="U210" s="9"/>
      <c r="V210" s="149"/>
      <c r="W210" s="37"/>
      <c r="Y210" s="12"/>
      <c r="Z210" s="150"/>
      <c r="AA210" s="13"/>
      <c r="AB210" s="14"/>
      <c r="AC210" s="144"/>
      <c r="AD210" s="151"/>
      <c r="AE210" s="151"/>
      <c r="AP210" s="137"/>
      <c r="AQ210" s="15"/>
      <c r="AS210" s="16"/>
      <c r="AT210" s="16"/>
      <c r="AW210"/>
      <c r="AX210"/>
      <c r="BA210"/>
      <c r="BB210"/>
      <c r="BI210" s="35"/>
      <c r="BJ210" s="35"/>
      <c r="BK210" s="35"/>
      <c r="BL210" s="35"/>
      <c r="BM210" s="151"/>
    </row>
    <row r="211" spans="1:65" ht="16.2">
      <c r="A211" s="17"/>
      <c r="B211" s="17"/>
      <c r="C211" s="18"/>
      <c r="D211" s="9"/>
      <c r="E211" s="9"/>
      <c r="F211" s="9"/>
      <c r="G211" s="9"/>
      <c r="H211" s="9"/>
      <c r="K211" s="17"/>
      <c r="L211" s="17"/>
      <c r="P211" s="17"/>
      <c r="Q211" s="9"/>
      <c r="R211" s="9"/>
      <c r="S211" s="9"/>
      <c r="T211" s="17"/>
      <c r="U211" s="9"/>
      <c r="V211" s="149"/>
      <c r="W211" s="37"/>
      <c r="Y211" s="12"/>
      <c r="Z211" s="150"/>
      <c r="AA211" s="13"/>
      <c r="AB211" s="14"/>
      <c r="AC211" s="144"/>
      <c r="AD211" s="151"/>
      <c r="AE211" s="151"/>
      <c r="AP211" s="137"/>
      <c r="AQ211" s="15"/>
      <c r="AS211" s="16"/>
      <c r="AT211" s="16"/>
      <c r="AW211"/>
      <c r="AX211"/>
      <c r="BA211"/>
      <c r="BB211"/>
      <c r="BI211" s="35"/>
      <c r="BJ211" s="35"/>
      <c r="BK211" s="35"/>
      <c r="BL211" s="35"/>
      <c r="BM211" s="151"/>
    </row>
    <row r="212" spans="1:65" ht="16.2">
      <c r="A212" s="17"/>
      <c r="B212" s="17"/>
      <c r="C212" s="18"/>
      <c r="D212" s="9"/>
      <c r="E212" s="9"/>
      <c r="F212" s="9"/>
      <c r="G212" s="9"/>
      <c r="H212" s="9"/>
      <c r="K212" s="17"/>
      <c r="L212" s="17"/>
      <c r="P212" s="17"/>
      <c r="Q212" s="9"/>
      <c r="R212" s="9"/>
      <c r="S212" s="9"/>
      <c r="T212" s="17"/>
      <c r="U212" s="9"/>
      <c r="V212" s="149"/>
      <c r="W212" s="37"/>
      <c r="Y212" s="12"/>
      <c r="Z212" s="150"/>
      <c r="AA212" s="13"/>
      <c r="AB212" s="14"/>
      <c r="AC212" s="144"/>
      <c r="AD212" s="151"/>
      <c r="AE212" s="151"/>
      <c r="AP212"/>
      <c r="AQ212"/>
      <c r="AR212" s="35"/>
      <c r="AS212"/>
      <c r="AT212"/>
      <c r="AW212"/>
      <c r="AX212"/>
      <c r="BA212"/>
      <c r="BB212"/>
      <c r="BI212" s="35"/>
      <c r="BJ212" s="35"/>
      <c r="BK212" s="35"/>
      <c r="BL212" s="35"/>
      <c r="BM212" s="151"/>
    </row>
    <row r="213" spans="1:65" ht="16.2">
      <c r="A213" s="17"/>
      <c r="B213" s="17"/>
      <c r="C213" s="18"/>
      <c r="D213" s="9"/>
      <c r="E213" s="9"/>
      <c r="F213" s="9"/>
      <c r="G213" s="9"/>
      <c r="H213" s="9"/>
      <c r="K213" s="17"/>
      <c r="L213" s="17"/>
      <c r="P213" s="17"/>
      <c r="Q213" s="9"/>
      <c r="R213" s="9"/>
      <c r="S213" s="9"/>
      <c r="T213" s="17"/>
      <c r="U213" s="9"/>
      <c r="V213" s="149"/>
      <c r="W213" s="37"/>
      <c r="Y213" s="12"/>
      <c r="Z213" s="150"/>
      <c r="AA213" s="13"/>
      <c r="AB213" s="14"/>
      <c r="AC213" s="144"/>
      <c r="AD213" s="151"/>
      <c r="AE213" s="151"/>
      <c r="AP213"/>
      <c r="AQ213"/>
      <c r="AR213" s="35"/>
      <c r="AS213"/>
      <c r="AT213"/>
      <c r="AW213"/>
      <c r="AX213"/>
      <c r="BA213"/>
      <c r="BB213"/>
      <c r="BI213" s="35"/>
      <c r="BJ213" s="35"/>
      <c r="BK213" s="35"/>
      <c r="BL213" s="35"/>
      <c r="BM213" s="151"/>
    </row>
    <row r="214" spans="1:65" ht="16.2">
      <c r="A214" s="17"/>
      <c r="B214" s="17"/>
      <c r="C214" s="18"/>
      <c r="D214" s="9"/>
      <c r="E214" s="9"/>
      <c r="F214" s="9"/>
      <c r="G214" s="9"/>
      <c r="H214" s="9"/>
      <c r="K214" s="17"/>
      <c r="L214" s="17"/>
      <c r="P214" s="17"/>
      <c r="Q214" s="9"/>
      <c r="R214" s="9"/>
      <c r="S214" s="9"/>
      <c r="T214" s="17"/>
      <c r="U214" s="9"/>
      <c r="V214" s="149"/>
      <c r="W214" s="37"/>
      <c r="Y214" s="12"/>
      <c r="Z214" s="150"/>
      <c r="AA214" s="13"/>
      <c r="AB214" s="14"/>
      <c r="AC214" s="144"/>
      <c r="AD214" s="151"/>
      <c r="AE214" s="151"/>
      <c r="AP214"/>
      <c r="AQ214"/>
      <c r="AR214" s="35"/>
      <c r="AS214"/>
      <c r="AT214"/>
      <c r="AW214"/>
      <c r="AX214"/>
      <c r="BA214"/>
      <c r="BB214"/>
      <c r="BI214" s="35"/>
      <c r="BJ214" s="35"/>
      <c r="BK214" s="35"/>
      <c r="BL214" s="35"/>
      <c r="BM214" s="151"/>
    </row>
    <row r="215" spans="1:65" ht="16.2">
      <c r="A215" s="17"/>
      <c r="B215" s="17"/>
      <c r="C215" s="18"/>
      <c r="D215" s="9"/>
      <c r="E215" s="9"/>
      <c r="F215" s="9"/>
      <c r="G215" s="9"/>
      <c r="H215" s="9"/>
      <c r="K215" s="17"/>
      <c r="L215" s="17"/>
      <c r="P215" s="17"/>
      <c r="Q215" s="9"/>
      <c r="R215" s="9"/>
      <c r="S215" s="9"/>
      <c r="T215" s="17"/>
      <c r="U215" s="9"/>
      <c r="V215" s="149"/>
      <c r="W215" s="37"/>
      <c r="Y215" s="12"/>
      <c r="Z215" s="150"/>
      <c r="AA215" s="13"/>
      <c r="AB215" s="14"/>
      <c r="AC215" s="144"/>
      <c r="AD215" s="151"/>
      <c r="AE215" s="151"/>
      <c r="AP215"/>
      <c r="AQ215"/>
      <c r="AR215" s="35"/>
      <c r="AS215"/>
      <c r="AT215"/>
      <c r="AW215"/>
      <c r="AX215"/>
      <c r="BA215"/>
      <c r="BB215"/>
      <c r="BI215" s="35"/>
      <c r="BJ215" s="35"/>
      <c r="BK215" s="35"/>
      <c r="BL215" s="35"/>
      <c r="BM215" s="151"/>
    </row>
    <row r="216" spans="1:65" ht="16.2">
      <c r="A216" s="17"/>
      <c r="B216" s="17"/>
      <c r="C216" s="18"/>
      <c r="D216" s="9"/>
      <c r="E216" s="9"/>
      <c r="F216" s="9"/>
      <c r="G216" s="9"/>
      <c r="H216" s="9"/>
      <c r="K216" s="17"/>
      <c r="L216" s="17"/>
      <c r="P216" s="17"/>
      <c r="Q216" s="9"/>
      <c r="R216" s="9"/>
      <c r="S216" s="9"/>
      <c r="T216" s="17"/>
      <c r="U216" s="9"/>
      <c r="V216" s="149"/>
      <c r="W216" s="37"/>
      <c r="Y216" s="12"/>
      <c r="Z216" s="150"/>
      <c r="AA216" s="13"/>
      <c r="AB216" s="14"/>
      <c r="AC216" s="144"/>
      <c r="AD216" s="151"/>
      <c r="AE216" s="151"/>
      <c r="AP216"/>
      <c r="AQ216"/>
      <c r="AR216" s="35"/>
      <c r="AS216"/>
      <c r="AT216"/>
      <c r="AW216"/>
      <c r="AX216"/>
      <c r="BA216"/>
      <c r="BB216"/>
      <c r="BI216" s="35"/>
      <c r="BJ216" s="35"/>
      <c r="BK216" s="35"/>
      <c r="BL216" s="35"/>
      <c r="BM216" s="151"/>
    </row>
    <row r="217" spans="1:65" ht="16.2">
      <c r="A217" s="17"/>
      <c r="B217" s="17"/>
      <c r="C217" s="18"/>
      <c r="D217" s="9"/>
      <c r="E217" s="9"/>
      <c r="F217" s="9"/>
      <c r="G217" s="9"/>
      <c r="H217" s="9"/>
      <c r="K217" s="17"/>
      <c r="L217" s="17"/>
      <c r="P217" s="17"/>
      <c r="Q217" s="9"/>
      <c r="R217" s="9"/>
      <c r="S217" s="9"/>
      <c r="T217" s="17"/>
      <c r="U217" s="9"/>
      <c r="V217" s="149"/>
      <c r="W217" s="37"/>
      <c r="Y217" s="12"/>
      <c r="Z217" s="150"/>
      <c r="AA217" s="13"/>
      <c r="AB217" s="14"/>
      <c r="AC217" s="144"/>
      <c r="AD217" s="151"/>
      <c r="AE217" s="151"/>
      <c r="AP217"/>
      <c r="AQ217"/>
      <c r="AR217" s="35"/>
      <c r="AS217"/>
      <c r="AT217"/>
      <c r="AW217"/>
      <c r="AX217"/>
      <c r="BA217"/>
      <c r="BB217"/>
      <c r="BI217" s="35"/>
      <c r="BJ217" s="35"/>
      <c r="BK217" s="35"/>
      <c r="BL217" s="35"/>
      <c r="BM217" s="151"/>
    </row>
    <row r="218" spans="1:65" ht="16.2">
      <c r="A218" s="17"/>
      <c r="B218" s="17"/>
      <c r="C218" s="18"/>
      <c r="D218" s="9"/>
      <c r="E218" s="9"/>
      <c r="F218" s="9"/>
      <c r="G218" s="9"/>
      <c r="H218" s="9"/>
      <c r="K218" s="17"/>
      <c r="L218" s="17"/>
      <c r="P218" s="17"/>
      <c r="Q218" s="9"/>
      <c r="R218" s="9"/>
      <c r="S218" s="9"/>
      <c r="T218" s="17"/>
      <c r="U218" s="9"/>
      <c r="V218" s="149"/>
      <c r="W218" s="37"/>
      <c r="Y218" s="12"/>
      <c r="Z218" s="150"/>
      <c r="AA218" s="13"/>
      <c r="AB218" s="14"/>
      <c r="AC218" s="144"/>
      <c r="AD218" s="151"/>
      <c r="AE218" s="151"/>
      <c r="AP218"/>
      <c r="AQ218"/>
      <c r="AR218" s="35"/>
      <c r="AS218"/>
      <c r="AT218"/>
      <c r="AW218"/>
      <c r="AX218"/>
      <c r="BA218"/>
      <c r="BB218"/>
      <c r="BI218" s="35"/>
      <c r="BJ218" s="35"/>
      <c r="BK218" s="35"/>
      <c r="BL218" s="35"/>
      <c r="BM218" s="151"/>
    </row>
    <row r="219" spans="1:65" ht="16.2">
      <c r="A219" s="17"/>
      <c r="B219" s="17"/>
      <c r="C219" s="18"/>
      <c r="D219" s="9"/>
      <c r="E219" s="9"/>
      <c r="F219" s="9"/>
      <c r="G219" s="9"/>
      <c r="H219" s="9"/>
      <c r="K219" s="17"/>
      <c r="L219" s="17"/>
      <c r="P219" s="17"/>
      <c r="Q219" s="9"/>
      <c r="R219" s="9"/>
      <c r="S219" s="9"/>
      <c r="T219" s="17"/>
      <c r="U219" s="9"/>
      <c r="V219" s="149"/>
      <c r="W219" s="37"/>
      <c r="Y219" s="12"/>
      <c r="Z219" s="150"/>
      <c r="AA219" s="13"/>
      <c r="AB219" s="14"/>
      <c r="AC219" s="144"/>
      <c r="AD219" s="151"/>
      <c r="AE219" s="151"/>
      <c r="AP219"/>
      <c r="AQ219"/>
      <c r="AR219" s="35"/>
      <c r="AS219"/>
      <c r="AT219"/>
      <c r="AW219"/>
      <c r="AX219"/>
      <c r="BA219"/>
      <c r="BB219"/>
      <c r="BI219" s="35"/>
      <c r="BJ219" s="35"/>
      <c r="BK219" s="35"/>
      <c r="BL219" s="35"/>
      <c r="BM219" s="151"/>
    </row>
    <row r="220" spans="1:65" ht="16.2">
      <c r="A220" s="17"/>
      <c r="B220" s="17"/>
      <c r="C220" s="18"/>
      <c r="D220" s="9"/>
      <c r="E220" s="9"/>
      <c r="F220" s="9"/>
      <c r="G220" s="9"/>
      <c r="H220" s="9"/>
      <c r="K220" s="17"/>
      <c r="L220" s="17"/>
      <c r="P220" s="17"/>
      <c r="Q220" s="9"/>
      <c r="R220" s="9"/>
      <c r="S220" s="9"/>
      <c r="T220" s="17"/>
      <c r="U220" s="9"/>
      <c r="V220" s="149"/>
      <c r="W220" s="37"/>
      <c r="Y220" s="12"/>
      <c r="Z220" s="150"/>
      <c r="AA220" s="13"/>
      <c r="AB220" s="14"/>
      <c r="AC220" s="144"/>
      <c r="AD220" s="151"/>
      <c r="AE220" s="151"/>
      <c r="AP220"/>
      <c r="AQ220"/>
      <c r="AR220" s="35"/>
      <c r="AS220"/>
      <c r="AT220"/>
      <c r="AW220"/>
      <c r="AX220"/>
      <c r="BA220"/>
      <c r="BB220"/>
      <c r="BI220" s="35"/>
      <c r="BJ220" s="35"/>
      <c r="BK220" s="35"/>
      <c r="BL220" s="35"/>
      <c r="BM220" s="151"/>
    </row>
    <row r="221" spans="1:65" ht="16.2">
      <c r="A221" s="17"/>
      <c r="B221" s="17"/>
      <c r="C221" s="18"/>
      <c r="D221" s="9"/>
      <c r="E221" s="9"/>
      <c r="F221" s="9"/>
      <c r="G221" s="9"/>
      <c r="H221" s="9"/>
      <c r="K221" s="17"/>
      <c r="L221" s="17"/>
      <c r="P221" s="17"/>
      <c r="Q221" s="9"/>
      <c r="R221" s="9"/>
      <c r="S221" s="9"/>
      <c r="T221" s="17"/>
      <c r="U221" s="9"/>
      <c r="V221" s="149"/>
      <c r="W221" s="37"/>
      <c r="Y221" s="12"/>
      <c r="Z221" s="150"/>
      <c r="AA221" s="13"/>
      <c r="AB221" s="14"/>
      <c r="AC221" s="144"/>
      <c r="AD221" s="151"/>
      <c r="AE221" s="151"/>
      <c r="AP221"/>
      <c r="AQ221"/>
      <c r="AR221" s="35"/>
      <c r="AS221"/>
      <c r="AT221"/>
      <c r="AW221"/>
      <c r="AX221"/>
      <c r="BA221"/>
      <c r="BB221"/>
      <c r="BI221" s="35"/>
      <c r="BJ221" s="35"/>
      <c r="BK221" s="35"/>
      <c r="BL221" s="35"/>
      <c r="BM221" s="151"/>
    </row>
    <row r="222" spans="1:65" ht="16.2">
      <c r="A222" s="17"/>
      <c r="B222" s="17"/>
      <c r="C222" s="18"/>
      <c r="D222" s="9"/>
      <c r="E222" s="9"/>
      <c r="F222" s="9"/>
      <c r="G222" s="9"/>
      <c r="H222" s="9"/>
      <c r="K222" s="17"/>
      <c r="L222" s="17"/>
      <c r="N222" s="127"/>
      <c r="P222" s="9"/>
      <c r="Q222" s="9"/>
      <c r="R222" s="9"/>
      <c r="S222" s="9"/>
      <c r="T222" s="17"/>
      <c r="U222" s="9"/>
      <c r="V222" s="149"/>
      <c r="W222" s="37"/>
      <c r="Y222" s="12"/>
      <c r="Z222" s="150"/>
      <c r="AA222" s="13"/>
      <c r="AB222" s="14"/>
      <c r="AC222" s="14"/>
      <c r="AD222" s="14"/>
      <c r="AE222" s="14"/>
      <c r="AF222" s="14"/>
      <c r="AG222" s="14"/>
      <c r="AH222" s="14"/>
      <c r="AI222" s="41"/>
      <c r="AJ222" s="41"/>
      <c r="AK222" s="41"/>
      <c r="AL222" s="41"/>
      <c r="AM222" s="41"/>
      <c r="AN222" s="14"/>
      <c r="AO222" s="14"/>
      <c r="AP222" s="137"/>
      <c r="AQ222" s="141"/>
      <c r="AS222" s="16"/>
      <c r="AT222" s="16"/>
      <c r="AW222"/>
      <c r="AX222"/>
      <c r="BC222" s="13"/>
      <c r="BI222" s="12"/>
      <c r="BJ222" s="12"/>
      <c r="BK222" s="12"/>
      <c r="BL222" s="14"/>
      <c r="BM222" s="151"/>
    </row>
    <row r="223" spans="1:65" ht="16.2">
      <c r="A223" s="17"/>
      <c r="B223" s="17"/>
      <c r="C223" s="18"/>
      <c r="D223" s="9"/>
      <c r="E223" s="9"/>
      <c r="F223" s="9"/>
      <c r="G223" s="9"/>
      <c r="H223" s="9"/>
      <c r="K223" s="17"/>
      <c r="L223" s="17"/>
      <c r="N223" s="127"/>
      <c r="P223" s="9"/>
      <c r="Q223" s="9"/>
      <c r="R223" s="9"/>
      <c r="S223" s="9"/>
      <c r="T223" s="17"/>
      <c r="U223" s="9"/>
      <c r="V223" s="149"/>
      <c r="W223" s="37"/>
      <c r="Y223" s="12"/>
      <c r="Z223" s="150"/>
      <c r="AA223" s="13"/>
      <c r="AB223" s="14"/>
      <c r="AC223" s="144"/>
      <c r="AD223" s="151"/>
      <c r="AE223" s="151"/>
      <c r="AP223" s="137"/>
      <c r="AQ223" s="141"/>
      <c r="AS223" s="16"/>
      <c r="AT223" s="16"/>
      <c r="AW223"/>
      <c r="AX223"/>
      <c r="BA223"/>
      <c r="BB223"/>
      <c r="BI223" s="35"/>
      <c r="BJ223" s="35"/>
      <c r="BK223" s="35"/>
      <c r="BL223" s="35"/>
      <c r="BM223" s="151"/>
    </row>
    <row r="224" spans="1:65" ht="16.2">
      <c r="A224" s="17"/>
      <c r="B224" s="17"/>
      <c r="C224" s="18"/>
      <c r="D224" s="9"/>
      <c r="E224" s="9"/>
      <c r="F224" s="9"/>
      <c r="G224" s="9"/>
      <c r="H224" s="9"/>
      <c r="K224" s="17"/>
      <c r="L224" s="17"/>
      <c r="N224" s="127"/>
      <c r="P224" s="9"/>
      <c r="Q224" s="9"/>
      <c r="R224" s="9"/>
      <c r="S224" s="9"/>
      <c r="T224" s="17"/>
      <c r="U224" s="9"/>
      <c r="V224" s="149"/>
      <c r="W224" s="37"/>
      <c r="Y224" s="12"/>
      <c r="Z224" s="150"/>
      <c r="AA224" s="13"/>
      <c r="AB224" s="14"/>
      <c r="AC224" s="144"/>
      <c r="AD224" s="151"/>
      <c r="AE224" s="151"/>
      <c r="AP224" s="137"/>
      <c r="AQ224" s="141"/>
      <c r="AS224" s="152"/>
      <c r="AT224" s="153"/>
      <c r="AW224"/>
      <c r="AX224"/>
      <c r="BA224"/>
      <c r="BB224"/>
      <c r="BI224" s="35"/>
      <c r="BJ224" s="35"/>
      <c r="BK224" s="35"/>
      <c r="BL224" s="35"/>
      <c r="BM224" s="151"/>
    </row>
    <row r="225" spans="1:65" ht="16.2">
      <c r="A225" s="17"/>
      <c r="B225" s="17"/>
      <c r="C225" s="18"/>
      <c r="D225" s="9"/>
      <c r="E225" s="9"/>
      <c r="F225" s="9"/>
      <c r="G225" s="9"/>
      <c r="H225" s="9"/>
      <c r="K225" s="17"/>
      <c r="L225" s="17"/>
      <c r="N225" s="127"/>
      <c r="P225" s="9"/>
      <c r="Q225" s="9"/>
      <c r="R225" s="9"/>
      <c r="S225" s="9"/>
      <c r="T225" s="17"/>
      <c r="U225" s="9"/>
      <c r="V225" s="149"/>
      <c r="W225" s="37"/>
      <c r="Y225" s="12"/>
      <c r="Z225" s="150"/>
      <c r="AA225" s="13"/>
      <c r="AB225" s="14"/>
      <c r="AC225" s="144"/>
      <c r="AD225" s="151"/>
      <c r="AE225" s="151"/>
      <c r="AP225" s="137"/>
      <c r="AQ225" s="141"/>
      <c r="AS225" s="16"/>
      <c r="AT225" s="16"/>
      <c r="AW225"/>
      <c r="AX225"/>
      <c r="BA225"/>
      <c r="BB225"/>
      <c r="BI225" s="35"/>
      <c r="BJ225" s="35"/>
      <c r="BK225" s="35"/>
      <c r="BL225" s="35"/>
      <c r="BM225" s="151"/>
    </row>
    <row r="226" spans="1:65" ht="16.2">
      <c r="A226" s="17"/>
      <c r="B226" s="17"/>
      <c r="C226" s="18"/>
      <c r="D226" s="9"/>
      <c r="E226" s="9"/>
      <c r="F226" s="9"/>
      <c r="G226" s="9"/>
      <c r="H226" s="9"/>
      <c r="K226" s="17"/>
      <c r="L226" s="17"/>
      <c r="N226" s="127"/>
      <c r="P226" s="9"/>
      <c r="Q226" s="9"/>
      <c r="R226" s="9"/>
      <c r="S226" s="9"/>
      <c r="T226" s="17"/>
      <c r="U226" s="9"/>
      <c r="V226" s="149"/>
      <c r="W226" s="37"/>
      <c r="Y226" s="12"/>
      <c r="Z226" s="150"/>
      <c r="AA226" s="13"/>
      <c r="AB226" s="14"/>
      <c r="AC226" s="144"/>
      <c r="AD226" s="151"/>
      <c r="AE226" s="151"/>
      <c r="AP226" s="137"/>
      <c r="AQ226" s="141"/>
      <c r="AS226" s="16"/>
      <c r="AT226" s="16"/>
      <c r="AW226"/>
      <c r="AX226"/>
      <c r="BA226"/>
      <c r="BB226"/>
      <c r="BI226" s="35"/>
      <c r="BJ226" s="35"/>
      <c r="BK226" s="35"/>
      <c r="BL226" s="35"/>
      <c r="BM226" s="151"/>
    </row>
    <row r="227" spans="1:65" ht="16.2">
      <c r="A227" s="17"/>
      <c r="B227" s="17"/>
      <c r="C227" s="18"/>
      <c r="D227" s="9"/>
      <c r="E227" s="9"/>
      <c r="F227" s="9"/>
      <c r="G227" s="9"/>
      <c r="H227" s="9"/>
      <c r="K227" s="17"/>
      <c r="L227" s="17"/>
      <c r="N227" s="127"/>
      <c r="P227" s="9"/>
      <c r="Q227" s="9"/>
      <c r="R227" s="9"/>
      <c r="S227" s="9"/>
      <c r="T227" s="17"/>
      <c r="U227" s="9"/>
      <c r="V227" s="149"/>
      <c r="W227" s="37"/>
      <c r="Y227" s="12"/>
      <c r="Z227" s="150"/>
      <c r="AA227" s="13"/>
      <c r="AB227" s="14"/>
      <c r="AC227" s="144"/>
      <c r="AD227" s="151"/>
      <c r="AE227" s="151"/>
      <c r="AP227"/>
      <c r="AQ227"/>
      <c r="AR227" s="35"/>
      <c r="AS227"/>
      <c r="AT227"/>
      <c r="AW227"/>
      <c r="AX227"/>
      <c r="BA227"/>
      <c r="BB227"/>
      <c r="BI227" s="35"/>
      <c r="BJ227" s="35"/>
      <c r="BK227" s="35"/>
      <c r="BL227" s="35"/>
      <c r="BM227" s="151"/>
    </row>
    <row r="228" spans="1:65" ht="16.2">
      <c r="A228" s="17"/>
      <c r="B228" s="17"/>
      <c r="C228" s="18"/>
      <c r="D228" s="9"/>
      <c r="E228" s="9"/>
      <c r="F228" s="9"/>
      <c r="G228" s="9"/>
      <c r="H228" s="9"/>
      <c r="K228" s="17"/>
      <c r="L228" s="17"/>
      <c r="N228" s="127"/>
      <c r="P228" s="9"/>
      <c r="Q228" s="9"/>
      <c r="R228" s="9"/>
      <c r="S228" s="9"/>
      <c r="T228" s="17"/>
      <c r="U228" s="9"/>
      <c r="V228" s="149"/>
      <c r="W228" s="37"/>
      <c r="Y228" s="12"/>
      <c r="Z228" s="150"/>
      <c r="AA228" s="13"/>
      <c r="AB228" s="14"/>
      <c r="AC228" s="144"/>
      <c r="AD228" s="151"/>
      <c r="AE228" s="151"/>
      <c r="AP228"/>
      <c r="AQ228"/>
      <c r="AR228" s="35"/>
      <c r="AS228"/>
      <c r="AT228"/>
      <c r="AW228"/>
      <c r="AX228"/>
      <c r="BA228"/>
      <c r="BB228"/>
      <c r="BI228" s="35"/>
      <c r="BJ228" s="35"/>
      <c r="BK228" s="35"/>
      <c r="BL228" s="35"/>
      <c r="BM228" s="151"/>
    </row>
    <row r="229" spans="1:65" ht="16.2">
      <c r="A229" s="17"/>
      <c r="B229" s="17"/>
      <c r="C229" s="18"/>
      <c r="D229" s="9"/>
      <c r="E229" s="9"/>
      <c r="F229" s="9"/>
      <c r="G229" s="9"/>
      <c r="H229" s="9"/>
      <c r="K229" s="17"/>
      <c r="L229" s="17"/>
      <c r="N229" s="127"/>
      <c r="P229" s="9"/>
      <c r="Q229" s="9"/>
      <c r="R229" s="9"/>
      <c r="S229" s="9"/>
      <c r="T229" s="17"/>
      <c r="U229" s="9"/>
      <c r="V229" s="149"/>
      <c r="W229" s="37"/>
      <c r="Y229" s="12"/>
      <c r="Z229" s="150"/>
      <c r="AA229" s="13"/>
      <c r="AB229" s="14"/>
      <c r="AC229" s="144"/>
      <c r="AD229" s="151"/>
      <c r="AE229" s="151"/>
      <c r="AP229"/>
      <c r="AQ229"/>
      <c r="AR229" s="35"/>
      <c r="AS229"/>
      <c r="AT229"/>
      <c r="AW229"/>
      <c r="AX229"/>
      <c r="BA229"/>
      <c r="BB229"/>
      <c r="BI229" s="35"/>
      <c r="BJ229" s="35"/>
      <c r="BK229" s="35"/>
      <c r="BL229" s="35"/>
      <c r="BM229" s="151"/>
    </row>
    <row r="230" spans="1:65" ht="16.2">
      <c r="A230" s="17"/>
      <c r="B230" s="17"/>
      <c r="C230" s="18"/>
      <c r="D230" s="9"/>
      <c r="E230" s="9"/>
      <c r="F230" s="9"/>
      <c r="G230" s="9"/>
      <c r="H230" s="9"/>
      <c r="K230" s="17"/>
      <c r="L230" s="17"/>
      <c r="N230" s="127"/>
      <c r="P230" s="9"/>
      <c r="Q230" s="9"/>
      <c r="R230" s="9"/>
      <c r="S230" s="9"/>
      <c r="T230" s="17"/>
      <c r="U230" s="9"/>
      <c r="V230" s="149"/>
      <c r="W230" s="37"/>
      <c r="Y230" s="12"/>
      <c r="Z230" s="150"/>
      <c r="AA230" s="13"/>
      <c r="AB230" s="14"/>
      <c r="AC230" s="144"/>
      <c r="AD230" s="151"/>
      <c r="AE230" s="151"/>
      <c r="AP230"/>
      <c r="AQ230"/>
      <c r="AR230" s="35"/>
      <c r="AS230"/>
      <c r="AT230"/>
      <c r="AW230"/>
      <c r="AX230"/>
      <c r="BA230"/>
      <c r="BB230"/>
      <c r="BI230" s="35"/>
      <c r="BJ230" s="35"/>
      <c r="BK230" s="35"/>
      <c r="BL230" s="35"/>
      <c r="BM230" s="151"/>
    </row>
    <row r="231" spans="1:65" ht="16.2">
      <c r="A231" s="17"/>
      <c r="B231" s="17"/>
      <c r="C231" s="18"/>
      <c r="D231" s="9"/>
      <c r="E231" s="9"/>
      <c r="F231" s="9"/>
      <c r="G231" s="9"/>
      <c r="H231" s="9"/>
      <c r="K231" s="17"/>
      <c r="L231" s="17"/>
      <c r="N231" s="127"/>
      <c r="P231" s="9"/>
      <c r="Q231" s="9"/>
      <c r="R231" s="9"/>
      <c r="S231" s="9"/>
      <c r="T231" s="17"/>
      <c r="U231" s="9"/>
      <c r="V231" s="149"/>
      <c r="W231" s="37"/>
      <c r="Y231" s="12"/>
      <c r="Z231" s="150"/>
      <c r="AA231" s="13"/>
      <c r="AB231" s="14"/>
      <c r="AC231" s="144"/>
      <c r="AD231" s="151"/>
      <c r="AE231" s="151"/>
      <c r="AP231"/>
      <c r="AQ231"/>
      <c r="AR231" s="35"/>
      <c r="AS231"/>
      <c r="AT231"/>
      <c r="AW231"/>
      <c r="AX231"/>
      <c r="BA231"/>
      <c r="BB231"/>
      <c r="BI231" s="35"/>
      <c r="BJ231" s="35"/>
      <c r="BK231" s="35"/>
      <c r="BL231" s="35"/>
      <c r="BM231" s="151"/>
    </row>
    <row r="232" spans="1:65" ht="16.2">
      <c r="A232" s="17"/>
      <c r="B232" s="17"/>
      <c r="C232" s="18"/>
      <c r="D232" s="9"/>
      <c r="E232" s="9"/>
      <c r="F232" s="9"/>
      <c r="G232" s="9"/>
      <c r="H232" s="9"/>
      <c r="K232" s="17"/>
      <c r="L232" s="17"/>
      <c r="N232" s="127"/>
      <c r="P232" s="9"/>
      <c r="Q232" s="9"/>
      <c r="R232" s="9"/>
      <c r="S232" s="9"/>
      <c r="T232" s="17"/>
      <c r="U232" s="9"/>
      <c r="V232" s="149"/>
      <c r="W232" s="37"/>
      <c r="Y232" s="12"/>
      <c r="Z232" s="150"/>
      <c r="AA232" s="13"/>
      <c r="AB232" s="14"/>
      <c r="AC232" s="144"/>
      <c r="AD232" s="151"/>
      <c r="AE232" s="151"/>
      <c r="AP232"/>
      <c r="AQ232"/>
      <c r="AR232" s="35"/>
      <c r="AS232"/>
      <c r="AT232"/>
      <c r="AW232"/>
      <c r="AX232"/>
      <c r="BA232"/>
      <c r="BB232"/>
      <c r="BI232" s="35"/>
      <c r="BJ232" s="35"/>
      <c r="BK232" s="35"/>
      <c r="BL232" s="35"/>
      <c r="BM232" s="151"/>
    </row>
    <row r="233" spans="1:65" ht="16.2">
      <c r="A233" s="17"/>
      <c r="B233" s="17"/>
      <c r="C233" s="18"/>
      <c r="D233" s="9"/>
      <c r="E233" s="9"/>
      <c r="F233" s="9"/>
      <c r="G233" s="9"/>
      <c r="H233" s="9"/>
      <c r="K233" s="17"/>
      <c r="L233" s="17"/>
      <c r="N233" s="127"/>
      <c r="P233" s="9"/>
      <c r="Q233" s="9"/>
      <c r="R233" s="9"/>
      <c r="S233" s="9"/>
      <c r="T233" s="17"/>
      <c r="U233" s="9"/>
      <c r="V233" s="149"/>
      <c r="W233" s="37"/>
      <c r="Y233" s="12"/>
      <c r="Z233" s="150"/>
      <c r="AA233" s="13"/>
      <c r="AB233" s="14"/>
      <c r="AC233" s="144"/>
      <c r="AD233" s="151"/>
      <c r="AE233" s="151"/>
      <c r="AP233"/>
      <c r="AQ233"/>
      <c r="AR233" s="35"/>
      <c r="AS233"/>
      <c r="AT233"/>
      <c r="AW233"/>
      <c r="AX233"/>
      <c r="BA233"/>
      <c r="BB233"/>
      <c r="BI233" s="35"/>
      <c r="BJ233" s="35"/>
      <c r="BK233" s="35"/>
      <c r="BL233" s="35"/>
      <c r="BM233" s="151"/>
    </row>
    <row r="234" spans="1:65" ht="16.2">
      <c r="A234" s="17"/>
      <c r="B234" s="17"/>
      <c r="C234" s="18"/>
      <c r="D234" s="9"/>
      <c r="E234" s="9"/>
      <c r="F234" s="9"/>
      <c r="G234" s="9"/>
      <c r="H234" s="9"/>
      <c r="K234" s="17"/>
      <c r="L234" s="17"/>
      <c r="N234" s="127"/>
      <c r="P234" s="9"/>
      <c r="Q234" s="9"/>
      <c r="R234" s="9"/>
      <c r="S234" s="9"/>
      <c r="T234" s="17"/>
      <c r="U234" s="9"/>
      <c r="V234" s="149"/>
      <c r="W234" s="37"/>
      <c r="Y234" s="12"/>
      <c r="Z234" s="150"/>
      <c r="AA234" s="13"/>
      <c r="AB234" s="14"/>
      <c r="AC234" s="144"/>
      <c r="AD234" s="151"/>
      <c r="AE234" s="151"/>
      <c r="AP234"/>
      <c r="AQ234"/>
      <c r="AR234" s="35"/>
      <c r="AS234"/>
      <c r="AT234"/>
      <c r="AW234"/>
      <c r="AX234"/>
      <c r="BA234"/>
      <c r="BB234"/>
      <c r="BI234" s="35"/>
      <c r="BJ234" s="35"/>
      <c r="BK234" s="35"/>
      <c r="BL234" s="35"/>
      <c r="BM234" s="151"/>
    </row>
    <row r="235" spans="1:65" ht="16.2">
      <c r="A235" s="17"/>
      <c r="B235" s="17"/>
      <c r="C235" s="18"/>
      <c r="D235" s="9"/>
      <c r="E235" s="9"/>
      <c r="F235" s="9"/>
      <c r="G235" s="9"/>
      <c r="H235" s="9"/>
      <c r="K235" s="17"/>
      <c r="L235" s="17"/>
      <c r="N235" s="127"/>
      <c r="P235" s="9"/>
      <c r="Q235" s="9"/>
      <c r="R235" s="9"/>
      <c r="S235" s="9"/>
      <c r="T235" s="17"/>
      <c r="U235" s="9"/>
      <c r="V235" s="149"/>
      <c r="W235" s="37"/>
      <c r="Y235" s="12"/>
      <c r="Z235" s="150"/>
      <c r="AA235" s="13"/>
      <c r="AB235" s="14"/>
      <c r="AC235" s="144"/>
      <c r="AD235" s="151"/>
      <c r="AE235" s="151"/>
      <c r="AP235"/>
      <c r="AQ235"/>
      <c r="AR235" s="35"/>
      <c r="AS235"/>
      <c r="AT235"/>
      <c r="AW235"/>
      <c r="AX235"/>
      <c r="BA235"/>
      <c r="BB235"/>
      <c r="BI235" s="35"/>
      <c r="BJ235" s="35"/>
      <c r="BK235" s="35"/>
      <c r="BL235" s="35"/>
      <c r="BM235" s="151"/>
    </row>
    <row r="236" spans="1:65" ht="16.2">
      <c r="A236" s="17"/>
      <c r="B236" s="17"/>
      <c r="C236" s="18"/>
      <c r="D236" s="9"/>
      <c r="E236" s="9"/>
      <c r="F236" s="9"/>
      <c r="G236" s="9"/>
      <c r="H236" s="9"/>
      <c r="K236" s="17"/>
      <c r="L236" s="17"/>
      <c r="N236" s="127"/>
      <c r="P236" s="9"/>
      <c r="Q236" s="9"/>
      <c r="R236" s="9"/>
      <c r="S236" s="9"/>
      <c r="T236" s="17"/>
      <c r="U236" s="9"/>
      <c r="V236" s="149"/>
      <c r="W236" s="37"/>
      <c r="Y236" s="12"/>
      <c r="Z236" s="150"/>
      <c r="AA236" s="13"/>
      <c r="AB236" s="14"/>
      <c r="AC236" s="144"/>
      <c r="AD236" s="151"/>
      <c r="AE236" s="151"/>
      <c r="AP236"/>
      <c r="AQ236"/>
      <c r="AR236" s="35"/>
      <c r="AS236"/>
      <c r="AT236"/>
      <c r="AW236"/>
      <c r="AX236"/>
      <c r="BA236"/>
      <c r="BB236"/>
      <c r="BI236" s="35"/>
      <c r="BJ236" s="35"/>
      <c r="BK236" s="35"/>
      <c r="BL236" s="35"/>
      <c r="BM236" s="151"/>
    </row>
    <row r="237" spans="1:65" ht="16.2">
      <c r="A237" s="17"/>
      <c r="B237" s="17"/>
      <c r="C237" s="18"/>
      <c r="D237" s="9"/>
      <c r="E237" s="9"/>
      <c r="F237" s="9"/>
      <c r="G237" s="9"/>
      <c r="H237" s="9"/>
      <c r="I237" s="9"/>
      <c r="J237" s="9"/>
      <c r="K237" s="17"/>
      <c r="L237" s="17"/>
      <c r="N237" s="127"/>
      <c r="P237" s="9"/>
      <c r="Q237" s="9"/>
      <c r="R237" s="9"/>
      <c r="S237" s="9"/>
      <c r="T237" s="17"/>
      <c r="U237" s="9"/>
      <c r="V237" s="149"/>
      <c r="W237" s="37"/>
      <c r="Y237" s="12"/>
      <c r="Z237" s="128"/>
      <c r="AA237" s="13"/>
      <c r="AB237" s="14"/>
      <c r="AC237" s="14"/>
      <c r="AD237" s="14"/>
      <c r="AE237" s="14"/>
      <c r="AF237" s="14"/>
      <c r="AG237" s="14"/>
      <c r="AH237" s="14"/>
      <c r="AN237" s="14"/>
      <c r="AO237" s="14"/>
      <c r="AP237" s="137"/>
      <c r="AQ237" s="141"/>
      <c r="AS237" s="16"/>
      <c r="AT237" s="16"/>
      <c r="AW237"/>
      <c r="AX237"/>
      <c r="BA237" s="154"/>
      <c r="BC237" s="39"/>
      <c r="BI237" s="12"/>
      <c r="BJ237" s="12"/>
      <c r="BK237" s="12"/>
      <c r="BL237" s="14"/>
      <c r="BM237" s="151"/>
    </row>
    <row r="238" spans="1:65" ht="16.2">
      <c r="A238" s="17"/>
      <c r="B238" s="17"/>
      <c r="C238" s="18"/>
      <c r="D238" s="9"/>
      <c r="E238" s="9"/>
      <c r="F238" s="9"/>
      <c r="G238" s="9"/>
      <c r="H238" s="9"/>
      <c r="I238" s="9"/>
      <c r="J238" s="9"/>
      <c r="K238" s="17"/>
      <c r="L238" s="17"/>
      <c r="N238" s="127"/>
      <c r="P238" s="9"/>
      <c r="Q238" s="9"/>
      <c r="R238" s="9"/>
      <c r="S238" s="9"/>
      <c r="T238" s="17"/>
      <c r="U238" s="9"/>
      <c r="V238" s="149"/>
      <c r="W238" s="37"/>
      <c r="Y238" s="12"/>
      <c r="Z238" s="128"/>
      <c r="AA238" s="13"/>
      <c r="AB238" s="14"/>
      <c r="AC238" s="144"/>
      <c r="AD238" s="151"/>
      <c r="AE238" s="151"/>
      <c r="AP238" s="137"/>
      <c r="AQ238" s="141"/>
      <c r="AS238" s="16"/>
      <c r="AT238" s="16"/>
      <c r="AW238"/>
      <c r="AX238"/>
      <c r="BA238" s="155"/>
      <c r="BC238"/>
      <c r="BI238" s="35"/>
      <c r="BJ238" s="35"/>
      <c r="BK238" s="35"/>
      <c r="BL238" s="35"/>
      <c r="BM238" s="151"/>
    </row>
    <row r="239" spans="1:65" ht="16.2">
      <c r="A239" s="17"/>
      <c r="B239" s="17"/>
      <c r="C239" s="18"/>
      <c r="D239" s="9"/>
      <c r="E239" s="9"/>
      <c r="F239" s="9"/>
      <c r="G239" s="9"/>
      <c r="H239" s="9"/>
      <c r="I239" s="9"/>
      <c r="J239" s="9"/>
      <c r="K239" s="17"/>
      <c r="L239" s="17"/>
      <c r="N239" s="127"/>
      <c r="P239" s="9"/>
      <c r="Q239" s="9"/>
      <c r="R239" s="9"/>
      <c r="S239" s="9"/>
      <c r="T239" s="17"/>
      <c r="U239" s="9"/>
      <c r="V239" s="149"/>
      <c r="W239" s="37"/>
      <c r="Y239" s="12"/>
      <c r="Z239" s="128"/>
      <c r="AA239" s="13"/>
      <c r="AB239" s="14"/>
      <c r="AC239" s="144"/>
      <c r="AD239" s="151"/>
      <c r="AE239" s="151"/>
      <c r="AP239" s="137"/>
      <c r="AQ239" s="141"/>
      <c r="AS239" s="16"/>
      <c r="AT239" s="16"/>
      <c r="AW239"/>
      <c r="AX239"/>
      <c r="BA239" s="155"/>
      <c r="BC239"/>
      <c r="BI239" s="35"/>
      <c r="BJ239" s="35"/>
      <c r="BK239" s="35"/>
      <c r="BL239" s="35"/>
      <c r="BM239" s="151"/>
    </row>
    <row r="240" spans="1:65" ht="16.2">
      <c r="A240" s="17"/>
      <c r="B240" s="17"/>
      <c r="C240" s="18"/>
      <c r="D240" s="9"/>
      <c r="E240" s="9"/>
      <c r="F240" s="9"/>
      <c r="G240" s="9"/>
      <c r="H240" s="9"/>
      <c r="I240" s="9"/>
      <c r="J240" s="9"/>
      <c r="K240" s="17"/>
      <c r="L240" s="17"/>
      <c r="N240" s="127"/>
      <c r="P240" s="9"/>
      <c r="Q240" s="9"/>
      <c r="R240" s="9"/>
      <c r="S240" s="9"/>
      <c r="T240" s="17"/>
      <c r="U240" s="9"/>
      <c r="V240" s="149"/>
      <c r="W240" s="37"/>
      <c r="Y240" s="12"/>
      <c r="Z240" s="128"/>
      <c r="AA240" s="13"/>
      <c r="AB240" s="14"/>
      <c r="AC240" s="144"/>
      <c r="AD240" s="151"/>
      <c r="AE240" s="151"/>
      <c r="AP240" s="137"/>
      <c r="AQ240" s="141"/>
      <c r="AS240" s="16"/>
      <c r="AT240" s="16"/>
      <c r="AW240"/>
      <c r="AX240"/>
      <c r="BA240" s="155"/>
      <c r="BC240"/>
      <c r="BI240" s="35"/>
      <c r="BJ240" s="35"/>
      <c r="BK240" s="35"/>
      <c r="BL240" s="35"/>
      <c r="BM240" s="151"/>
    </row>
    <row r="241" spans="1:65" ht="16.2">
      <c r="A241" s="17"/>
      <c r="B241" s="17"/>
      <c r="C241" s="18"/>
      <c r="D241" s="9"/>
      <c r="E241" s="9"/>
      <c r="F241" s="9"/>
      <c r="G241" s="9"/>
      <c r="H241" s="9"/>
      <c r="I241" s="9"/>
      <c r="J241" s="9"/>
      <c r="K241" s="17"/>
      <c r="L241" s="17"/>
      <c r="N241" s="127"/>
      <c r="P241" s="9"/>
      <c r="Q241" s="9"/>
      <c r="R241" s="9"/>
      <c r="S241" s="9"/>
      <c r="T241" s="17"/>
      <c r="U241" s="9"/>
      <c r="V241" s="149"/>
      <c r="W241" s="37"/>
      <c r="Y241" s="12"/>
      <c r="Z241" s="128"/>
      <c r="AA241" s="13"/>
      <c r="AB241" s="14"/>
      <c r="AC241" s="144"/>
      <c r="AD241" s="151"/>
      <c r="AE241" s="151"/>
      <c r="AP241" s="137"/>
      <c r="AQ241" s="141"/>
      <c r="AS241" s="16"/>
      <c r="AT241" s="16"/>
      <c r="AW241"/>
      <c r="AX241"/>
      <c r="BA241"/>
      <c r="BC241"/>
      <c r="BI241" s="35"/>
      <c r="BJ241" s="35"/>
      <c r="BK241" s="35"/>
      <c r="BL241" s="35"/>
      <c r="BM241" s="151"/>
    </row>
    <row r="242" spans="1:65" ht="16.2">
      <c r="A242" s="17"/>
      <c r="B242" s="17"/>
      <c r="C242" s="18"/>
      <c r="D242" s="9"/>
      <c r="E242" s="9"/>
      <c r="F242" s="9"/>
      <c r="G242" s="9"/>
      <c r="H242" s="9"/>
      <c r="I242" s="9"/>
      <c r="J242" s="9"/>
      <c r="K242" s="17"/>
      <c r="L242" s="17"/>
      <c r="N242" s="127"/>
      <c r="P242" s="9"/>
      <c r="Q242" s="9"/>
      <c r="R242" s="9"/>
      <c r="S242" s="9"/>
      <c r="T242" s="17"/>
      <c r="U242" s="9"/>
      <c r="V242" s="149"/>
      <c r="W242" s="37"/>
      <c r="Y242" s="12"/>
      <c r="Z242" s="128"/>
      <c r="AA242" s="13"/>
      <c r="AB242" s="14"/>
      <c r="AC242" s="144"/>
      <c r="AD242" s="151"/>
      <c r="AE242" s="151"/>
      <c r="AP242" s="137"/>
      <c r="AQ242" s="141"/>
      <c r="AS242" s="16"/>
      <c r="AT242" s="16"/>
      <c r="AW242"/>
      <c r="AX242"/>
      <c r="BA242" s="154"/>
      <c r="BC242" s="39"/>
      <c r="BI242" s="35"/>
      <c r="BJ242" s="35"/>
      <c r="BK242" s="35"/>
      <c r="BL242" s="35"/>
      <c r="BM242" s="151"/>
    </row>
    <row r="243" spans="1:65" ht="16.2">
      <c r="A243" s="17"/>
      <c r="B243" s="17"/>
      <c r="C243" s="18"/>
      <c r="D243" s="9"/>
      <c r="E243" s="9"/>
      <c r="F243" s="9"/>
      <c r="G243" s="9"/>
      <c r="H243" s="9"/>
      <c r="I243" s="9"/>
      <c r="J243" s="9"/>
      <c r="K243" s="17"/>
      <c r="L243" s="17"/>
      <c r="N243" s="127"/>
      <c r="P243" s="9"/>
      <c r="Q243" s="9"/>
      <c r="R243" s="9"/>
      <c r="S243" s="9"/>
      <c r="T243" s="17"/>
      <c r="U243" s="9"/>
      <c r="V243" s="149"/>
      <c r="W243" s="37"/>
      <c r="Y243" s="12"/>
      <c r="Z243" s="128"/>
      <c r="AA243" s="13"/>
      <c r="AB243" s="14"/>
      <c r="AC243" s="144"/>
      <c r="AD243" s="151"/>
      <c r="AE243" s="151"/>
      <c r="AP243" s="137"/>
      <c r="AQ243" s="141"/>
      <c r="AS243" s="16"/>
      <c r="AT243" s="16"/>
      <c r="AW243"/>
      <c r="AX243"/>
      <c r="BA243"/>
      <c r="BC243"/>
      <c r="BI243" s="35"/>
      <c r="BJ243" s="35"/>
      <c r="BK243" s="35"/>
      <c r="BL243" s="35"/>
      <c r="BM243" s="151"/>
    </row>
    <row r="244" spans="1:65" ht="16.2">
      <c r="A244" s="17"/>
      <c r="B244" s="17"/>
      <c r="C244" s="18"/>
      <c r="D244" s="9"/>
      <c r="E244" s="9"/>
      <c r="F244" s="9"/>
      <c r="G244" s="9"/>
      <c r="H244" s="9"/>
      <c r="I244" s="9"/>
      <c r="J244" s="9"/>
      <c r="K244" s="17"/>
      <c r="L244" s="17"/>
      <c r="N244" s="127"/>
      <c r="P244" s="9"/>
      <c r="Q244" s="9"/>
      <c r="R244" s="9"/>
      <c r="S244" s="9"/>
      <c r="T244" s="17"/>
      <c r="U244" s="9"/>
      <c r="V244" s="149"/>
      <c r="W244" s="37"/>
      <c r="Y244" s="12"/>
      <c r="Z244" s="128"/>
      <c r="AA244" s="13"/>
      <c r="AB244" s="14"/>
      <c r="AC244" s="144"/>
      <c r="AD244" s="151"/>
      <c r="AE244" s="151"/>
      <c r="AP244" s="137"/>
      <c r="AQ244" s="141"/>
      <c r="AS244" s="16"/>
      <c r="AT244" s="16"/>
      <c r="AW244"/>
      <c r="AX244"/>
      <c r="BA244"/>
      <c r="BC244"/>
      <c r="BI244" s="35"/>
      <c r="BJ244" s="35"/>
      <c r="BK244" s="35"/>
      <c r="BL244" s="35"/>
      <c r="BM244" s="151"/>
    </row>
    <row r="245" spans="1:65" ht="16.2">
      <c r="A245" s="17"/>
      <c r="B245" s="17"/>
      <c r="C245" s="18"/>
      <c r="D245" s="9"/>
      <c r="E245" s="9"/>
      <c r="F245" s="9"/>
      <c r="G245" s="9"/>
      <c r="H245" s="9"/>
      <c r="I245" s="9"/>
      <c r="J245" s="9"/>
      <c r="K245" s="17"/>
      <c r="L245" s="17"/>
      <c r="N245" s="127"/>
      <c r="P245" s="9"/>
      <c r="Q245" s="9"/>
      <c r="R245" s="9"/>
      <c r="S245" s="9"/>
      <c r="T245" s="17"/>
      <c r="U245" s="9"/>
      <c r="V245" s="149"/>
      <c r="W245" s="37"/>
      <c r="Y245" s="12"/>
      <c r="Z245" s="128"/>
      <c r="AA245" s="13"/>
      <c r="AB245" s="14"/>
      <c r="AC245" s="144"/>
      <c r="AD245" s="151"/>
      <c r="AE245" s="151"/>
      <c r="AP245" s="137"/>
      <c r="AQ245" s="141"/>
      <c r="AS245" s="16"/>
      <c r="AT245" s="16"/>
      <c r="AW245"/>
      <c r="AX245"/>
      <c r="BA245"/>
      <c r="BC245"/>
      <c r="BI245" s="35"/>
      <c r="BJ245" s="35"/>
      <c r="BK245" s="35"/>
      <c r="BL245" s="35"/>
      <c r="BM245" s="151"/>
    </row>
    <row r="246" spans="1:65" ht="16.2">
      <c r="A246" s="17"/>
      <c r="B246" s="17"/>
      <c r="C246" s="18"/>
      <c r="D246" s="9"/>
      <c r="E246" s="9"/>
      <c r="F246" s="9"/>
      <c r="G246" s="9"/>
      <c r="H246" s="9"/>
      <c r="I246" s="9"/>
      <c r="J246" s="9"/>
      <c r="K246" s="17"/>
      <c r="L246" s="17"/>
      <c r="N246" s="127"/>
      <c r="P246" s="9"/>
      <c r="Q246" s="9"/>
      <c r="R246" s="9"/>
      <c r="S246" s="9"/>
      <c r="T246" s="17"/>
      <c r="U246" s="9"/>
      <c r="V246" s="149"/>
      <c r="W246" s="37"/>
      <c r="Y246" s="12"/>
      <c r="Z246" s="128"/>
      <c r="AA246" s="13"/>
      <c r="AB246" s="14"/>
      <c r="AC246" s="144"/>
      <c r="AD246" s="151"/>
      <c r="AE246" s="151"/>
      <c r="AP246" s="137"/>
      <c r="AQ246" s="141"/>
      <c r="AS246" s="16"/>
      <c r="AT246" s="16"/>
      <c r="AW246"/>
      <c r="AX246"/>
      <c r="BA246"/>
      <c r="BC246"/>
      <c r="BI246" s="35"/>
      <c r="BJ246" s="35"/>
      <c r="BK246" s="35"/>
      <c r="BL246" s="35"/>
      <c r="BM246" s="151"/>
    </row>
    <row r="247" spans="1:65" ht="16.2">
      <c r="A247" s="17"/>
      <c r="B247" s="17"/>
      <c r="C247" s="18"/>
      <c r="D247" s="9"/>
      <c r="E247" s="9"/>
      <c r="F247" s="9"/>
      <c r="G247" s="9"/>
      <c r="H247" s="9"/>
      <c r="I247" s="9"/>
      <c r="J247" s="9"/>
      <c r="K247" s="17"/>
      <c r="L247" s="17"/>
      <c r="N247" s="127"/>
      <c r="P247" s="9"/>
      <c r="Q247" s="9"/>
      <c r="R247" s="9"/>
      <c r="S247" s="9"/>
      <c r="T247" s="17"/>
      <c r="U247" s="9"/>
      <c r="V247" s="149"/>
      <c r="W247" s="37"/>
      <c r="Y247" s="12"/>
      <c r="Z247" s="128"/>
      <c r="AA247" s="13"/>
      <c r="AB247" s="14"/>
      <c r="AC247" s="144"/>
      <c r="AD247" s="151"/>
      <c r="AE247" s="151"/>
      <c r="AP247" s="137"/>
      <c r="AQ247" s="141"/>
      <c r="AS247" s="16"/>
      <c r="AT247" s="16"/>
      <c r="AW247"/>
      <c r="AX247"/>
      <c r="BA247" s="154"/>
      <c r="BC247" s="39"/>
      <c r="BI247" s="35"/>
      <c r="BJ247" s="35"/>
      <c r="BK247" s="35"/>
      <c r="BL247" s="35"/>
      <c r="BM247" s="151"/>
    </row>
    <row r="248" spans="1:65" ht="16.2">
      <c r="A248" s="17"/>
      <c r="B248" s="17"/>
      <c r="C248" s="18"/>
      <c r="D248" s="9"/>
      <c r="E248" s="9"/>
      <c r="F248" s="9"/>
      <c r="G248" s="9"/>
      <c r="H248" s="9"/>
      <c r="I248" s="9"/>
      <c r="J248" s="9"/>
      <c r="K248" s="17"/>
      <c r="L248" s="17"/>
      <c r="N248" s="127"/>
      <c r="P248" s="9"/>
      <c r="Q248" s="9"/>
      <c r="R248" s="9"/>
      <c r="S248" s="9"/>
      <c r="T248" s="17"/>
      <c r="U248" s="9"/>
      <c r="V248" s="149"/>
      <c r="W248" s="37"/>
      <c r="Y248" s="12"/>
      <c r="Z248" s="128"/>
      <c r="AA248" s="13"/>
      <c r="AB248" s="14"/>
      <c r="AC248" s="144"/>
      <c r="AD248" s="151"/>
      <c r="AE248" s="151"/>
      <c r="AP248" s="137"/>
      <c r="AQ248" s="141"/>
      <c r="AS248" s="16"/>
      <c r="AT248" s="16"/>
      <c r="AW248"/>
      <c r="AX248"/>
      <c r="BA248"/>
      <c r="BB248"/>
      <c r="BI248" s="35"/>
      <c r="BJ248" s="35"/>
      <c r="BK248" s="35"/>
      <c r="BL248" s="35"/>
      <c r="BM248" s="151"/>
    </row>
    <row r="249" spans="1:65" ht="16.2">
      <c r="A249" s="17"/>
      <c r="B249" s="17"/>
      <c r="C249" s="18"/>
      <c r="D249" s="9"/>
      <c r="E249" s="9"/>
      <c r="F249" s="9"/>
      <c r="G249" s="9"/>
      <c r="H249" s="9"/>
      <c r="I249" s="9"/>
      <c r="J249" s="9"/>
      <c r="K249" s="17"/>
      <c r="L249" s="17"/>
      <c r="N249" s="127"/>
      <c r="P249" s="9"/>
      <c r="Q249" s="9"/>
      <c r="R249" s="9"/>
      <c r="S249" s="9"/>
      <c r="T249" s="17"/>
      <c r="U249" s="9"/>
      <c r="V249" s="149"/>
      <c r="W249" s="37"/>
      <c r="Y249" s="12"/>
      <c r="Z249" s="128"/>
      <c r="AA249" s="13"/>
      <c r="AB249" s="14"/>
      <c r="AC249" s="144"/>
      <c r="AD249" s="151"/>
      <c r="AE249" s="151"/>
      <c r="AP249" s="137"/>
      <c r="AQ249" s="141"/>
      <c r="AS249" s="16"/>
      <c r="AT249" s="16"/>
      <c r="AW249"/>
      <c r="AX249"/>
      <c r="BA249"/>
      <c r="BB249"/>
      <c r="BI249" s="35"/>
      <c r="BJ249" s="35"/>
      <c r="BK249" s="35"/>
      <c r="BL249" s="35"/>
      <c r="BM249" s="151"/>
    </row>
    <row r="250" spans="1:65" ht="16.2">
      <c r="A250" s="17"/>
      <c r="B250" s="17"/>
      <c r="C250" s="18"/>
      <c r="D250" s="9"/>
      <c r="E250" s="9"/>
      <c r="F250" s="9"/>
      <c r="G250" s="9"/>
      <c r="H250" s="9"/>
      <c r="I250" s="9"/>
      <c r="J250" s="9"/>
      <c r="K250" s="17"/>
      <c r="L250" s="17"/>
      <c r="N250" s="127"/>
      <c r="P250" s="9"/>
      <c r="Q250" s="9"/>
      <c r="R250" s="9"/>
      <c r="S250" s="9"/>
      <c r="T250" s="17"/>
      <c r="U250" s="9"/>
      <c r="V250" s="149"/>
      <c r="W250" s="37"/>
      <c r="Y250" s="12"/>
      <c r="Z250" s="128"/>
      <c r="AA250" s="13"/>
      <c r="AB250" s="14"/>
      <c r="AC250" s="144"/>
      <c r="AD250" s="151"/>
      <c r="AE250" s="151"/>
      <c r="AP250" s="137"/>
      <c r="AQ250" s="141"/>
      <c r="AS250" s="16"/>
      <c r="AT250" s="16"/>
      <c r="AW250"/>
      <c r="AX250"/>
      <c r="BA250"/>
      <c r="BB250"/>
      <c r="BI250" s="35"/>
      <c r="BJ250" s="35"/>
      <c r="BK250" s="35"/>
      <c r="BL250" s="35"/>
      <c r="BM250" s="151"/>
    </row>
    <row r="251" spans="1:65" ht="16.2">
      <c r="A251" s="17"/>
      <c r="B251" s="17"/>
      <c r="C251" s="18"/>
      <c r="D251" s="9"/>
      <c r="E251" s="9"/>
      <c r="F251" s="9"/>
      <c r="G251" s="9"/>
      <c r="H251" s="9"/>
      <c r="I251" s="9"/>
      <c r="J251" s="9"/>
      <c r="K251" s="17"/>
      <c r="L251" s="17"/>
      <c r="N251" s="127"/>
      <c r="P251" s="9"/>
      <c r="Q251" s="9"/>
      <c r="R251" s="9"/>
      <c r="S251" s="9"/>
      <c r="T251" s="17"/>
      <c r="U251" s="9"/>
      <c r="V251" s="149"/>
      <c r="W251" s="37"/>
      <c r="Y251" s="12"/>
      <c r="Z251" s="128"/>
      <c r="AA251" s="13"/>
      <c r="AB251" s="14"/>
      <c r="AC251" s="144"/>
      <c r="AD251" s="151"/>
      <c r="AE251" s="151"/>
      <c r="AP251" s="137"/>
      <c r="AQ251" s="141"/>
      <c r="AS251" s="16"/>
      <c r="AT251" s="16"/>
      <c r="AW251"/>
      <c r="AX251"/>
      <c r="BA251"/>
      <c r="BB251"/>
      <c r="BI251" s="35"/>
      <c r="BJ251" s="35"/>
      <c r="BK251" s="35"/>
      <c r="BL251" s="35"/>
      <c r="BM251" s="151"/>
    </row>
    <row r="252" spans="1:65" ht="16.2">
      <c r="A252" s="18"/>
      <c r="B252" s="17"/>
      <c r="C252" s="18"/>
      <c r="D252" s="9"/>
      <c r="E252" s="9"/>
      <c r="F252" s="9"/>
      <c r="G252" s="9"/>
      <c r="H252" s="9"/>
      <c r="K252" s="17"/>
      <c r="L252" s="17"/>
      <c r="N252" s="127"/>
      <c r="P252" s="9"/>
      <c r="Q252" s="9"/>
      <c r="R252" s="9"/>
      <c r="S252" s="9"/>
      <c r="T252" s="17"/>
      <c r="U252" s="9"/>
      <c r="V252" s="149"/>
      <c r="W252" s="156"/>
      <c r="X252" s="157"/>
      <c r="Y252" s="12"/>
      <c r="Z252" s="158"/>
      <c r="AA252" s="159"/>
      <c r="AB252" s="151"/>
      <c r="AC252" s="151"/>
      <c r="AD252" s="151"/>
      <c r="AE252" s="151"/>
      <c r="AF252" s="41"/>
      <c r="AG252" s="41"/>
      <c r="AH252" s="41"/>
      <c r="AI252" s="41"/>
      <c r="AJ252" s="41"/>
      <c r="AK252" s="41"/>
      <c r="AL252" s="41"/>
      <c r="AM252" s="41"/>
      <c r="AN252" s="41"/>
      <c r="AO252" s="41"/>
      <c r="AP252"/>
      <c r="AQ252"/>
      <c r="AR252" s="35"/>
      <c r="AS252"/>
      <c r="AT252"/>
      <c r="AW252"/>
      <c r="AX252"/>
      <c r="BA252"/>
      <c r="BB252"/>
      <c r="BI252" s="41"/>
      <c r="BJ252" s="41"/>
      <c r="BK252" s="41"/>
      <c r="BL252" s="41"/>
      <c r="BM252" s="151"/>
    </row>
    <row r="253" spans="1:65" ht="16.2">
      <c r="A253" s="18"/>
      <c r="B253" s="17"/>
      <c r="C253" s="18"/>
      <c r="D253" s="9"/>
      <c r="E253" s="9"/>
      <c r="F253" s="9"/>
      <c r="G253" s="9"/>
      <c r="H253" s="9"/>
      <c r="K253" s="17"/>
      <c r="L253" s="17"/>
      <c r="N253" s="127"/>
      <c r="P253" s="9"/>
      <c r="Q253" s="9"/>
      <c r="R253" s="9"/>
      <c r="S253" s="9"/>
      <c r="T253" s="17"/>
      <c r="U253" s="9"/>
      <c r="V253" s="149"/>
      <c r="W253" s="156"/>
      <c r="X253" s="157"/>
      <c r="Y253" s="12"/>
      <c r="Z253" s="158"/>
      <c r="AA253" s="159"/>
      <c r="AB253" s="151"/>
      <c r="AC253" s="151"/>
      <c r="AD253" s="151"/>
      <c r="AE253" s="151"/>
      <c r="AP253"/>
      <c r="AQ253"/>
      <c r="AR253" s="35"/>
      <c r="AS253"/>
      <c r="AT253"/>
      <c r="AW253"/>
      <c r="AX253"/>
      <c r="BA253"/>
      <c r="BB253"/>
      <c r="BI253" s="35"/>
      <c r="BJ253" s="35"/>
      <c r="BK253" s="35"/>
      <c r="BL253" s="35"/>
      <c r="BM253" s="151"/>
    </row>
    <row r="254" spans="1:65" ht="16.2">
      <c r="A254" s="18"/>
      <c r="B254" s="17"/>
      <c r="C254" s="18"/>
      <c r="D254" s="9"/>
      <c r="E254" s="9"/>
      <c r="F254" s="9"/>
      <c r="G254" s="9"/>
      <c r="H254" s="9"/>
      <c r="K254" s="17"/>
      <c r="L254" s="17"/>
      <c r="N254" s="127"/>
      <c r="P254" s="9"/>
      <c r="Q254" s="9"/>
      <c r="R254" s="9"/>
      <c r="S254" s="9"/>
      <c r="T254" s="17"/>
      <c r="U254" s="9"/>
      <c r="V254" s="149"/>
      <c r="W254" s="156"/>
      <c r="X254" s="157"/>
      <c r="Y254" s="12"/>
      <c r="Z254" s="158"/>
      <c r="AA254" s="159"/>
      <c r="AB254" s="151"/>
      <c r="AC254" s="151"/>
      <c r="AD254" s="151"/>
      <c r="AE254" s="151"/>
      <c r="AP254"/>
      <c r="AQ254"/>
      <c r="AR254" s="35"/>
      <c r="AS254"/>
      <c r="AT254"/>
      <c r="AW254"/>
      <c r="AX254"/>
      <c r="BA254"/>
      <c r="BB254"/>
      <c r="BI254" s="35"/>
      <c r="BJ254" s="35"/>
      <c r="BK254" s="35"/>
      <c r="BL254" s="35"/>
      <c r="BM254" s="151"/>
    </row>
    <row r="255" spans="1:65" ht="16.2">
      <c r="A255" s="18"/>
      <c r="B255" s="17"/>
      <c r="C255" s="18"/>
      <c r="D255" s="9"/>
      <c r="E255" s="9"/>
      <c r="F255" s="9"/>
      <c r="G255" s="9"/>
      <c r="H255" s="9"/>
      <c r="K255" s="17"/>
      <c r="L255" s="17"/>
      <c r="N255" s="127"/>
      <c r="P255" s="9"/>
      <c r="Q255" s="9"/>
      <c r="R255" s="9"/>
      <c r="S255" s="9"/>
      <c r="T255" s="17"/>
      <c r="U255" s="9"/>
      <c r="V255" s="149"/>
      <c r="W255" s="156"/>
      <c r="X255" s="157"/>
      <c r="Y255" s="12"/>
      <c r="Z255" s="158"/>
      <c r="AA255" s="159"/>
      <c r="AB255" s="151"/>
      <c r="AC255" s="151"/>
      <c r="AD255" s="151"/>
      <c r="AE255" s="151"/>
      <c r="AP255"/>
      <c r="AQ255"/>
      <c r="AR255" s="35"/>
      <c r="AS255"/>
      <c r="AT255"/>
      <c r="AW255"/>
      <c r="AX255"/>
      <c r="BA255"/>
      <c r="BB255"/>
      <c r="BI255" s="35"/>
      <c r="BJ255" s="35"/>
      <c r="BK255" s="35"/>
      <c r="BL255" s="35"/>
      <c r="BM255" s="151"/>
    </row>
    <row r="256" spans="1:65" ht="16.2">
      <c r="A256" s="18"/>
      <c r="B256" s="17"/>
      <c r="C256" s="18"/>
      <c r="D256" s="9"/>
      <c r="E256" s="9"/>
      <c r="F256" s="9"/>
      <c r="G256" s="9"/>
      <c r="H256" s="9"/>
      <c r="K256" s="17"/>
      <c r="L256" s="17"/>
      <c r="N256" s="127"/>
      <c r="P256" s="9"/>
      <c r="Q256" s="9"/>
      <c r="R256" s="9"/>
      <c r="S256" s="9"/>
      <c r="T256" s="17"/>
      <c r="U256" s="9"/>
      <c r="V256" s="149"/>
      <c r="W256" s="156"/>
      <c r="X256" s="157"/>
      <c r="Y256" s="12"/>
      <c r="Z256" s="158"/>
      <c r="AA256" s="159"/>
      <c r="AB256" s="151"/>
      <c r="AC256" s="151"/>
      <c r="AD256" s="151"/>
      <c r="AE256" s="151"/>
      <c r="AP256"/>
      <c r="AQ256"/>
      <c r="AR256" s="35"/>
      <c r="AS256"/>
      <c r="AT256"/>
      <c r="AW256"/>
      <c r="AX256"/>
      <c r="BA256"/>
      <c r="BB256"/>
      <c r="BI256" s="35"/>
      <c r="BJ256" s="35"/>
      <c r="BK256" s="35"/>
      <c r="BL256" s="35"/>
      <c r="BM256" s="151"/>
    </row>
    <row r="257" spans="1:65" ht="16.2">
      <c r="A257" s="18"/>
      <c r="B257" s="17"/>
      <c r="C257" s="18"/>
      <c r="D257" s="9"/>
      <c r="E257" s="9"/>
      <c r="F257" s="9"/>
      <c r="G257" s="9"/>
      <c r="H257" s="9"/>
      <c r="K257" s="17"/>
      <c r="L257" s="17"/>
      <c r="N257" s="127"/>
      <c r="P257" s="9"/>
      <c r="Q257" s="9"/>
      <c r="R257" s="9"/>
      <c r="S257" s="9"/>
      <c r="T257" s="17"/>
      <c r="U257" s="9"/>
      <c r="V257" s="149"/>
      <c r="W257" s="156"/>
      <c r="X257" s="157"/>
      <c r="Y257" s="12"/>
      <c r="Z257" s="158"/>
      <c r="AA257" s="159"/>
      <c r="AB257" s="151"/>
      <c r="AC257" s="151"/>
      <c r="AD257" s="151"/>
      <c r="AE257" s="151"/>
      <c r="AP257"/>
      <c r="AQ257"/>
      <c r="AR257" s="35"/>
      <c r="AS257"/>
      <c r="AT257"/>
      <c r="AW257"/>
      <c r="AX257"/>
      <c r="BA257"/>
      <c r="BB257"/>
      <c r="BI257" s="35"/>
      <c r="BJ257" s="35"/>
      <c r="BK257" s="35"/>
      <c r="BL257" s="35"/>
      <c r="BM257" s="151"/>
    </row>
    <row r="258" spans="1:65" ht="16.2">
      <c r="A258" s="18"/>
      <c r="B258" s="17"/>
      <c r="C258" s="18"/>
      <c r="D258" s="9"/>
      <c r="E258" s="9"/>
      <c r="F258" s="9"/>
      <c r="G258" s="9"/>
      <c r="H258" s="9"/>
      <c r="K258" s="17"/>
      <c r="L258" s="17"/>
      <c r="N258" s="127"/>
      <c r="P258" s="9"/>
      <c r="Q258" s="9"/>
      <c r="R258" s="9"/>
      <c r="S258" s="9"/>
      <c r="T258" s="17"/>
      <c r="U258" s="9"/>
      <c r="V258" s="149"/>
      <c r="W258" s="156"/>
      <c r="X258" s="157"/>
      <c r="Y258" s="12"/>
      <c r="Z258" s="158"/>
      <c r="AA258" s="159"/>
      <c r="AB258" s="151"/>
      <c r="AC258" s="151"/>
      <c r="AD258" s="151"/>
      <c r="AE258" s="151"/>
      <c r="AP258"/>
      <c r="AQ258"/>
      <c r="AR258" s="35"/>
      <c r="AS258"/>
      <c r="AT258"/>
      <c r="AW258"/>
      <c r="AX258"/>
      <c r="BA258"/>
      <c r="BB258"/>
      <c r="BI258" s="35"/>
      <c r="BJ258" s="35"/>
      <c r="BK258" s="35"/>
      <c r="BL258" s="35"/>
      <c r="BM258" s="151"/>
    </row>
    <row r="259" spans="1:65" ht="16.2">
      <c r="A259" s="18"/>
      <c r="B259" s="17"/>
      <c r="C259" s="18"/>
      <c r="D259" s="9"/>
      <c r="E259" s="9"/>
      <c r="F259" s="9"/>
      <c r="G259" s="9"/>
      <c r="H259" s="9"/>
      <c r="K259" s="17"/>
      <c r="L259" s="17"/>
      <c r="N259" s="127"/>
      <c r="P259" s="9"/>
      <c r="Q259" s="9"/>
      <c r="R259" s="9"/>
      <c r="S259" s="9"/>
      <c r="T259" s="17"/>
      <c r="U259" s="9"/>
      <c r="V259" s="149"/>
      <c r="W259" s="156"/>
      <c r="X259" s="157"/>
      <c r="Y259" s="12"/>
      <c r="Z259" s="158"/>
      <c r="AA259" s="159"/>
      <c r="AB259" s="151"/>
      <c r="AC259" s="151"/>
      <c r="AD259" s="151"/>
      <c r="AE259" s="151"/>
      <c r="AP259"/>
      <c r="AQ259"/>
      <c r="AR259" s="35"/>
      <c r="AS259"/>
      <c r="AT259"/>
      <c r="AW259"/>
      <c r="AX259"/>
      <c r="BA259"/>
      <c r="BB259"/>
      <c r="BI259" s="35"/>
      <c r="BJ259" s="35"/>
      <c r="BK259" s="35"/>
      <c r="BL259" s="35"/>
      <c r="BM259" s="151"/>
    </row>
    <row r="260" spans="1:65" ht="16.2">
      <c r="A260" s="18"/>
      <c r="B260" s="17"/>
      <c r="C260" s="18"/>
      <c r="D260" s="9"/>
      <c r="E260" s="9"/>
      <c r="F260" s="9"/>
      <c r="G260" s="9"/>
      <c r="H260" s="9"/>
      <c r="K260" s="17"/>
      <c r="L260" s="17"/>
      <c r="N260" s="127"/>
      <c r="P260" s="9"/>
      <c r="Q260" s="9"/>
      <c r="R260" s="9"/>
      <c r="S260" s="9"/>
      <c r="T260" s="17"/>
      <c r="U260" s="9"/>
      <c r="V260" s="149"/>
      <c r="W260" s="156"/>
      <c r="X260" s="157"/>
      <c r="Y260" s="12"/>
      <c r="Z260" s="158"/>
      <c r="AA260" s="159"/>
      <c r="AB260" s="151"/>
      <c r="AC260" s="151"/>
      <c r="AD260" s="151"/>
      <c r="AE260" s="151"/>
      <c r="AP260"/>
      <c r="AQ260"/>
      <c r="AR260" s="35"/>
      <c r="AS260"/>
      <c r="AT260"/>
      <c r="AW260"/>
      <c r="AX260"/>
      <c r="BA260"/>
      <c r="BB260"/>
      <c r="BI260" s="35"/>
      <c r="BJ260" s="35"/>
      <c r="BK260" s="35"/>
      <c r="BL260" s="35"/>
      <c r="BM260" s="151"/>
    </row>
    <row r="261" spans="1:65" ht="16.2">
      <c r="A261" s="18"/>
      <c r="B261" s="17"/>
      <c r="C261" s="18"/>
      <c r="D261" s="9"/>
      <c r="E261" s="9"/>
      <c r="F261" s="9"/>
      <c r="G261" s="9"/>
      <c r="H261" s="9"/>
      <c r="K261" s="17"/>
      <c r="L261" s="17"/>
      <c r="N261" s="127"/>
      <c r="P261" s="9"/>
      <c r="Q261" s="9"/>
      <c r="R261" s="9"/>
      <c r="S261" s="9"/>
      <c r="T261" s="17"/>
      <c r="U261" s="9"/>
      <c r="V261" s="149"/>
      <c r="W261" s="156"/>
      <c r="X261" s="157"/>
      <c r="Y261" s="12"/>
      <c r="Z261" s="158"/>
      <c r="AA261" s="159"/>
      <c r="AB261" s="151"/>
      <c r="AC261" s="151"/>
      <c r="AD261" s="151"/>
      <c r="AE261" s="151"/>
      <c r="AP261"/>
      <c r="AQ261"/>
      <c r="AR261" s="35"/>
      <c r="AS261"/>
      <c r="AT261"/>
      <c r="AW261"/>
      <c r="AX261"/>
      <c r="BA261"/>
      <c r="BB261"/>
      <c r="BI261" s="35"/>
      <c r="BJ261" s="35"/>
      <c r="BK261" s="35"/>
      <c r="BL261" s="35"/>
      <c r="BM261" s="151"/>
    </row>
    <row r="262" spans="1:65" ht="16.2">
      <c r="A262" s="18"/>
      <c r="B262" s="17"/>
      <c r="C262" s="18"/>
      <c r="D262" s="9"/>
      <c r="E262" s="9"/>
      <c r="F262" s="9"/>
      <c r="G262" s="9"/>
      <c r="H262" s="9"/>
      <c r="K262" s="17"/>
      <c r="L262" s="17"/>
      <c r="N262" s="127"/>
      <c r="P262" s="9"/>
      <c r="Q262" s="9"/>
      <c r="R262" s="9"/>
      <c r="S262" s="9"/>
      <c r="T262" s="17"/>
      <c r="U262" s="9"/>
      <c r="V262" s="149"/>
      <c r="W262" s="156"/>
      <c r="X262" s="157"/>
      <c r="Y262" s="12"/>
      <c r="Z262" s="158"/>
      <c r="AA262" s="159"/>
      <c r="AB262" s="151"/>
      <c r="AC262" s="151"/>
      <c r="AD262" s="151"/>
      <c r="AE262" s="151"/>
      <c r="AP262"/>
      <c r="AQ262"/>
      <c r="AR262" s="35"/>
      <c r="AS262"/>
      <c r="AT262"/>
      <c r="AW262"/>
      <c r="AX262"/>
      <c r="BA262"/>
      <c r="BB262"/>
      <c r="BI262" s="35"/>
      <c r="BJ262" s="35"/>
      <c r="BK262" s="35"/>
      <c r="BL262" s="35"/>
      <c r="BM262" s="151"/>
    </row>
    <row r="263" spans="1:65" ht="16.2">
      <c r="A263" s="18"/>
      <c r="B263" s="17"/>
      <c r="C263" s="18"/>
      <c r="D263" s="9"/>
      <c r="E263" s="9"/>
      <c r="F263" s="9"/>
      <c r="G263" s="9"/>
      <c r="H263" s="9"/>
      <c r="K263" s="17"/>
      <c r="L263" s="17"/>
      <c r="N263" s="127"/>
      <c r="P263" s="9"/>
      <c r="Q263" s="9"/>
      <c r="R263" s="9"/>
      <c r="S263" s="9"/>
      <c r="T263" s="17"/>
      <c r="U263" s="9"/>
      <c r="V263" s="149"/>
      <c r="W263" s="156"/>
      <c r="X263" s="157"/>
      <c r="Y263" s="12"/>
      <c r="Z263" s="158"/>
      <c r="AA263" s="159"/>
      <c r="AB263" s="151"/>
      <c r="AC263" s="151"/>
      <c r="AD263" s="151"/>
      <c r="AE263" s="151"/>
      <c r="AP263"/>
      <c r="AQ263"/>
      <c r="AR263" s="35"/>
      <c r="AS263"/>
      <c r="AT263"/>
      <c r="AW263"/>
      <c r="AX263"/>
      <c r="BA263"/>
      <c r="BB263"/>
      <c r="BI263" s="35"/>
      <c r="BJ263" s="35"/>
      <c r="BK263" s="35"/>
      <c r="BL263" s="35"/>
      <c r="BM263" s="151"/>
    </row>
    <row r="264" spans="1:65" ht="16.2">
      <c r="A264" s="18"/>
      <c r="B264" s="17"/>
      <c r="C264" s="18"/>
      <c r="D264" s="9"/>
      <c r="E264" s="9"/>
      <c r="F264" s="9"/>
      <c r="G264" s="9"/>
      <c r="H264" s="9"/>
      <c r="K264" s="17"/>
      <c r="L264" s="17"/>
      <c r="N264" s="127"/>
      <c r="P264" s="9"/>
      <c r="Q264" s="9"/>
      <c r="R264" s="9"/>
      <c r="S264" s="9"/>
      <c r="T264" s="17"/>
      <c r="U264" s="9"/>
      <c r="V264" s="149"/>
      <c r="W264" s="156"/>
      <c r="X264" s="157"/>
      <c r="Y264" s="12"/>
      <c r="Z264" s="158"/>
      <c r="AA264" s="159"/>
      <c r="AB264" s="151"/>
      <c r="AC264" s="151"/>
      <c r="AD264" s="151"/>
      <c r="AE264" s="151"/>
      <c r="AP264"/>
      <c r="AQ264"/>
      <c r="AR264" s="35"/>
      <c r="AS264"/>
      <c r="AT264"/>
      <c r="AW264"/>
      <c r="AX264"/>
      <c r="BA264"/>
      <c r="BB264"/>
      <c r="BI264" s="35"/>
      <c r="BJ264" s="35"/>
      <c r="BK264" s="35"/>
      <c r="BL264" s="35"/>
      <c r="BM264" s="151"/>
    </row>
    <row r="265" spans="1:65" ht="16.2">
      <c r="A265" s="18"/>
      <c r="B265" s="17"/>
      <c r="C265" s="18"/>
      <c r="D265" s="9"/>
      <c r="E265" s="9"/>
      <c r="F265" s="9"/>
      <c r="G265" s="9"/>
      <c r="H265" s="9"/>
      <c r="K265" s="17"/>
      <c r="L265" s="17"/>
      <c r="N265" s="127"/>
      <c r="P265" s="9"/>
      <c r="Q265" s="9"/>
      <c r="R265" s="9"/>
      <c r="S265" s="9"/>
      <c r="T265" s="17"/>
      <c r="U265" s="9"/>
      <c r="V265" s="149"/>
      <c r="W265" s="156"/>
      <c r="X265" s="157"/>
      <c r="Y265" s="12"/>
      <c r="Z265" s="158"/>
      <c r="AA265" s="159"/>
      <c r="AB265" s="151"/>
      <c r="AC265" s="151"/>
      <c r="AD265" s="151"/>
      <c r="AE265" s="151"/>
      <c r="AP265"/>
      <c r="AQ265"/>
      <c r="AR265" s="35"/>
      <c r="AS265"/>
      <c r="AT265"/>
      <c r="AW265"/>
      <c r="AX265"/>
      <c r="BA265"/>
      <c r="BB265"/>
      <c r="BI265" s="35"/>
      <c r="BJ265" s="35"/>
      <c r="BK265" s="35"/>
      <c r="BL265" s="35"/>
      <c r="BM265" s="151"/>
    </row>
    <row r="266" spans="1:65" ht="16.2">
      <c r="A266" s="18"/>
      <c r="B266" s="17"/>
      <c r="C266" s="18"/>
      <c r="D266" s="9"/>
      <c r="E266" s="9"/>
      <c r="F266" s="9"/>
      <c r="G266" s="9"/>
      <c r="H266" s="9"/>
      <c r="K266" s="17"/>
      <c r="L266" s="17"/>
      <c r="N266" s="127"/>
      <c r="P266" s="9"/>
      <c r="Q266" s="9"/>
      <c r="R266" s="9"/>
      <c r="S266" s="9"/>
      <c r="T266" s="17"/>
      <c r="U266" s="9"/>
      <c r="V266" s="149"/>
      <c r="W266" s="156"/>
      <c r="X266" s="157"/>
      <c r="Y266" s="12"/>
      <c r="Z266" s="158"/>
      <c r="AA266" s="159"/>
      <c r="AB266" s="151"/>
      <c r="AC266" s="151"/>
      <c r="AD266" s="151"/>
      <c r="AE266" s="151"/>
      <c r="AP266"/>
      <c r="AQ266"/>
      <c r="AR266" s="35"/>
      <c r="AS266"/>
      <c r="AT266"/>
      <c r="AW266"/>
      <c r="AX266"/>
      <c r="BA266"/>
      <c r="BB266"/>
      <c r="BI266" s="35"/>
      <c r="BJ266" s="35"/>
      <c r="BK266" s="35"/>
      <c r="BL266" s="35"/>
      <c r="BM266" s="151"/>
    </row>
    <row r="267" spans="1:65" ht="16.2">
      <c r="A267" s="18"/>
      <c r="B267" s="17"/>
      <c r="C267" s="18"/>
      <c r="D267" s="9"/>
      <c r="E267" s="9"/>
      <c r="F267" s="9"/>
      <c r="G267" s="9"/>
      <c r="H267" s="9"/>
      <c r="K267" s="17"/>
      <c r="L267" s="17"/>
      <c r="N267" s="127"/>
      <c r="P267" s="9"/>
      <c r="Q267" s="9"/>
      <c r="R267" s="9"/>
      <c r="S267" s="9"/>
      <c r="T267" s="17"/>
      <c r="U267" s="9"/>
      <c r="V267" s="149"/>
      <c r="W267" s="156"/>
      <c r="X267" s="157"/>
      <c r="Y267" s="12"/>
      <c r="Z267" s="158"/>
      <c r="AA267" s="159"/>
      <c r="AB267" s="151"/>
      <c r="AC267" s="151"/>
      <c r="AD267" s="151"/>
      <c r="AE267" s="151"/>
      <c r="AP267"/>
      <c r="AQ267"/>
      <c r="AR267" s="35"/>
      <c r="AS267"/>
      <c r="AT267"/>
      <c r="AW267"/>
      <c r="AX267"/>
      <c r="BA267"/>
      <c r="BB267"/>
      <c r="BI267" s="35"/>
      <c r="BJ267" s="35"/>
      <c r="BK267" s="35"/>
      <c r="BL267" s="35"/>
      <c r="BM267" s="151"/>
    </row>
    <row r="268" spans="1:65" ht="16.2">
      <c r="A268" s="18"/>
      <c r="B268" s="17"/>
      <c r="C268" s="18"/>
      <c r="D268" s="9"/>
      <c r="E268" s="9"/>
      <c r="F268" s="9"/>
      <c r="G268" s="9"/>
      <c r="H268" s="9"/>
      <c r="K268" s="17"/>
      <c r="L268" s="17"/>
      <c r="N268" s="127"/>
      <c r="P268" s="9"/>
      <c r="Q268" s="9"/>
      <c r="R268" s="9"/>
      <c r="S268" s="9"/>
      <c r="T268" s="17"/>
      <c r="U268" s="9"/>
      <c r="V268" s="149"/>
      <c r="W268" s="156"/>
      <c r="X268" s="157"/>
      <c r="Y268" s="12"/>
      <c r="Z268" s="158"/>
      <c r="AA268" s="159"/>
      <c r="AB268" s="151"/>
      <c r="AC268" s="151"/>
      <c r="AD268" s="151"/>
      <c r="AE268" s="151"/>
      <c r="AP268"/>
      <c r="AQ268"/>
      <c r="AR268" s="35"/>
      <c r="AS268"/>
      <c r="AT268"/>
      <c r="AW268"/>
      <c r="AX268"/>
      <c r="BA268"/>
      <c r="BB268"/>
      <c r="BI268" s="35"/>
      <c r="BJ268" s="35"/>
      <c r="BK268" s="35"/>
      <c r="BL268" s="35"/>
      <c r="BM268" s="151"/>
    </row>
    <row r="269" spans="1:65" ht="16.2">
      <c r="A269" s="18"/>
      <c r="B269" s="17"/>
      <c r="C269" s="18"/>
      <c r="D269" s="9"/>
      <c r="E269" s="9"/>
      <c r="F269" s="9"/>
      <c r="G269" s="9"/>
      <c r="H269" s="9"/>
      <c r="K269" s="17"/>
      <c r="L269" s="17"/>
      <c r="N269" s="127"/>
      <c r="P269" s="9"/>
      <c r="Q269" s="9"/>
      <c r="R269" s="9"/>
      <c r="S269" s="9"/>
      <c r="T269" s="17"/>
      <c r="U269" s="9"/>
      <c r="V269" s="149"/>
      <c r="W269" s="156"/>
      <c r="X269" s="157"/>
      <c r="Y269" s="12"/>
      <c r="Z269" s="158"/>
      <c r="AA269" s="159"/>
      <c r="AB269" s="151"/>
      <c r="AC269" s="151"/>
      <c r="AD269" s="151"/>
      <c r="AE269" s="151"/>
      <c r="AP269"/>
      <c r="AQ269"/>
      <c r="AR269" s="35"/>
      <c r="AS269"/>
      <c r="AT269"/>
      <c r="AW269"/>
      <c r="AX269"/>
      <c r="BA269"/>
      <c r="BB269"/>
      <c r="BI269" s="35"/>
      <c r="BJ269" s="35"/>
      <c r="BK269" s="35"/>
      <c r="BL269" s="35"/>
      <c r="BM269" s="151"/>
    </row>
    <row r="270" spans="1:65" ht="16.2">
      <c r="A270" s="18"/>
      <c r="B270" s="17"/>
      <c r="C270" s="18"/>
      <c r="D270" s="9"/>
      <c r="E270" s="9"/>
      <c r="F270" s="9"/>
      <c r="G270" s="9"/>
      <c r="H270" s="9"/>
      <c r="K270" s="17"/>
      <c r="L270" s="17"/>
      <c r="N270" s="127"/>
      <c r="P270" s="9"/>
      <c r="Q270" s="9"/>
      <c r="R270" s="9"/>
      <c r="S270" s="9"/>
      <c r="T270" s="17"/>
      <c r="U270" s="9"/>
      <c r="V270" s="149"/>
      <c r="W270" s="156"/>
      <c r="X270" s="157"/>
      <c r="Y270" s="12"/>
      <c r="Z270" s="158"/>
      <c r="AA270" s="159"/>
      <c r="AB270" s="151"/>
      <c r="AC270" s="151"/>
      <c r="AD270" s="151"/>
      <c r="AE270" s="151"/>
      <c r="AP270"/>
      <c r="AQ270"/>
      <c r="AR270" s="35"/>
      <c r="AS270"/>
      <c r="AT270"/>
      <c r="AW270"/>
      <c r="AX270"/>
      <c r="BA270"/>
      <c r="BB270"/>
      <c r="BI270" s="35"/>
      <c r="BJ270" s="35"/>
      <c r="BK270" s="35"/>
      <c r="BL270" s="35"/>
      <c r="BM270" s="151"/>
    </row>
    <row r="271" spans="1:65" ht="16.2">
      <c r="A271" s="18"/>
      <c r="B271" s="17"/>
      <c r="C271" s="18"/>
      <c r="D271" s="9"/>
      <c r="E271" s="9"/>
      <c r="F271" s="9"/>
      <c r="G271" s="9"/>
      <c r="H271" s="9"/>
      <c r="K271" s="17"/>
      <c r="L271" s="17"/>
      <c r="N271" s="127"/>
      <c r="P271" s="9"/>
      <c r="Q271" s="9"/>
      <c r="R271" s="9"/>
      <c r="S271" s="9"/>
      <c r="T271" s="17"/>
      <c r="U271" s="9"/>
      <c r="V271" s="149"/>
      <c r="W271" s="156"/>
      <c r="X271" s="157"/>
      <c r="Y271" s="12"/>
      <c r="Z271" s="158"/>
      <c r="AA271" s="159"/>
      <c r="AB271" s="151"/>
      <c r="AC271" s="151"/>
      <c r="AD271" s="151"/>
      <c r="AE271" s="151"/>
      <c r="AP271"/>
      <c r="AQ271"/>
      <c r="AR271" s="35"/>
      <c r="AS271"/>
      <c r="AT271"/>
      <c r="AW271"/>
      <c r="AX271"/>
      <c r="BA271"/>
      <c r="BB271"/>
      <c r="BI271" s="35"/>
      <c r="BJ271" s="35"/>
      <c r="BK271" s="35"/>
      <c r="BL271" s="35"/>
      <c r="BM271" s="151"/>
    </row>
    <row r="272" spans="1:65" ht="16.2">
      <c r="A272" s="18"/>
      <c r="B272" s="17"/>
      <c r="C272" s="18"/>
      <c r="D272" s="9"/>
      <c r="E272" s="9"/>
      <c r="F272" s="9"/>
      <c r="G272" s="9"/>
      <c r="H272" s="9"/>
      <c r="K272" s="17"/>
      <c r="L272" s="17"/>
      <c r="N272" s="127"/>
      <c r="P272" s="9"/>
      <c r="Q272" s="9"/>
      <c r="R272" s="9"/>
      <c r="S272" s="9"/>
      <c r="T272" s="17"/>
      <c r="U272" s="9"/>
      <c r="V272" s="149"/>
      <c r="W272" s="156"/>
      <c r="X272" s="157"/>
      <c r="Y272" s="12"/>
      <c r="Z272" s="158"/>
      <c r="AA272" s="159"/>
      <c r="AB272" s="151"/>
      <c r="AC272" s="151"/>
      <c r="AD272" s="151"/>
      <c r="AE272" s="151"/>
      <c r="AP272"/>
      <c r="AQ272"/>
      <c r="AR272" s="35"/>
      <c r="AS272"/>
      <c r="AT272"/>
      <c r="AW272"/>
      <c r="AX272"/>
      <c r="BA272"/>
      <c r="BB272"/>
      <c r="BI272" s="35"/>
      <c r="BJ272" s="35"/>
      <c r="BK272" s="35"/>
      <c r="BL272" s="35"/>
      <c r="BM272" s="151"/>
    </row>
    <row r="273" spans="1:65" ht="16.2">
      <c r="A273" s="18"/>
      <c r="B273" s="17"/>
      <c r="C273" s="18"/>
      <c r="D273" s="9"/>
      <c r="E273" s="9"/>
      <c r="F273" s="9"/>
      <c r="G273" s="9"/>
      <c r="H273" s="9"/>
      <c r="K273" s="17"/>
      <c r="L273" s="17"/>
      <c r="N273" s="127"/>
      <c r="P273" s="9"/>
      <c r="Q273" s="9"/>
      <c r="R273" s="9"/>
      <c r="S273" s="9"/>
      <c r="T273" s="17"/>
      <c r="U273" s="9"/>
      <c r="V273" s="149"/>
      <c r="W273" s="156"/>
      <c r="X273" s="157"/>
      <c r="Y273" s="12"/>
      <c r="Z273" s="158"/>
      <c r="AA273" s="159"/>
      <c r="AB273" s="151"/>
      <c r="AC273" s="151"/>
      <c r="AD273" s="151"/>
      <c r="AE273" s="151"/>
      <c r="AP273"/>
      <c r="AQ273"/>
      <c r="AR273" s="35"/>
      <c r="AS273"/>
      <c r="AT273"/>
      <c r="AW273"/>
      <c r="AX273"/>
      <c r="BA273"/>
      <c r="BB273"/>
      <c r="BI273" s="35"/>
      <c r="BJ273" s="35"/>
      <c r="BK273" s="35"/>
      <c r="BL273" s="35"/>
      <c r="BM273" s="151"/>
    </row>
    <row r="274" spans="1:65" ht="16.2">
      <c r="A274" s="18"/>
      <c r="B274" s="17"/>
      <c r="C274" s="18"/>
      <c r="D274" s="9"/>
      <c r="E274" s="9"/>
      <c r="F274" s="9"/>
      <c r="G274" s="9"/>
      <c r="H274" s="9"/>
      <c r="K274" s="17"/>
      <c r="L274" s="17"/>
      <c r="N274" s="127"/>
      <c r="P274" s="9"/>
      <c r="Q274" s="9"/>
      <c r="R274" s="9"/>
      <c r="S274" s="9"/>
      <c r="T274" s="17"/>
      <c r="U274" s="9"/>
      <c r="V274" s="149"/>
      <c r="W274" s="156"/>
      <c r="X274" s="157"/>
      <c r="Y274" s="12"/>
      <c r="Z274" s="158"/>
      <c r="AA274" s="159"/>
      <c r="AB274" s="151"/>
      <c r="AC274" s="151"/>
      <c r="AD274" s="151"/>
      <c r="AE274" s="151"/>
      <c r="AP274"/>
      <c r="AQ274"/>
      <c r="AR274" s="35"/>
      <c r="AS274"/>
      <c r="AT274"/>
      <c r="AW274"/>
      <c r="AX274"/>
      <c r="BA274"/>
      <c r="BB274"/>
      <c r="BI274" s="35"/>
      <c r="BJ274" s="35"/>
      <c r="BK274" s="35"/>
      <c r="BL274" s="35"/>
      <c r="BM274" s="151"/>
    </row>
    <row r="275" spans="1:65" ht="16.2">
      <c r="A275" s="18"/>
      <c r="B275" s="17"/>
      <c r="C275" s="18"/>
      <c r="D275" s="9"/>
      <c r="E275" s="9"/>
      <c r="F275" s="9"/>
      <c r="G275" s="9"/>
      <c r="H275" s="9"/>
      <c r="K275" s="17"/>
      <c r="L275" s="17"/>
      <c r="N275" s="127"/>
      <c r="P275" s="9"/>
      <c r="Q275" s="9"/>
      <c r="R275" s="9"/>
      <c r="S275" s="9"/>
      <c r="T275" s="17"/>
      <c r="U275" s="9"/>
      <c r="V275" s="149"/>
      <c r="W275" s="156"/>
      <c r="X275" s="157"/>
      <c r="Y275" s="12"/>
      <c r="Z275" s="158"/>
      <c r="AA275" s="159"/>
      <c r="AB275" s="151"/>
      <c r="AC275" s="151"/>
      <c r="AD275" s="151"/>
      <c r="AE275" s="151"/>
      <c r="AP275"/>
      <c r="AQ275"/>
      <c r="AR275" s="35"/>
      <c r="AS275"/>
      <c r="AT275"/>
      <c r="AW275"/>
      <c r="AX275"/>
      <c r="BA275"/>
      <c r="BB275"/>
      <c r="BI275" s="35"/>
      <c r="BJ275" s="35"/>
      <c r="BK275" s="35"/>
      <c r="BL275" s="35"/>
      <c r="BM275" s="151"/>
    </row>
    <row r="276" spans="1:65" ht="16.2">
      <c r="A276" s="18"/>
      <c r="B276" s="17"/>
      <c r="C276" s="18"/>
      <c r="D276" s="9"/>
      <c r="E276" s="9"/>
      <c r="F276" s="9"/>
      <c r="G276" s="9"/>
      <c r="H276" s="9"/>
      <c r="K276" s="17"/>
      <c r="L276" s="17"/>
      <c r="N276" s="127"/>
      <c r="P276" s="9"/>
      <c r="Q276" s="9"/>
      <c r="R276" s="9"/>
      <c r="S276" s="9"/>
      <c r="T276" s="17"/>
      <c r="U276" s="9"/>
      <c r="V276" s="149"/>
      <c r="W276" s="156"/>
      <c r="X276" s="157"/>
      <c r="Y276" s="12"/>
      <c r="Z276" s="158"/>
      <c r="AA276" s="159"/>
      <c r="AB276" s="151"/>
      <c r="AC276" s="151"/>
      <c r="AD276" s="151"/>
      <c r="AE276" s="151"/>
      <c r="AP276"/>
      <c r="AQ276"/>
      <c r="AR276" s="35"/>
      <c r="AS276"/>
      <c r="AT276"/>
      <c r="AW276"/>
      <c r="AX276"/>
      <c r="BA276"/>
      <c r="BB276"/>
      <c r="BI276" s="35"/>
      <c r="BJ276" s="35"/>
      <c r="BK276" s="35"/>
      <c r="BL276" s="35"/>
      <c r="BM276" s="151"/>
    </row>
    <row r="277" spans="1:65" ht="16.2">
      <c r="A277" s="18"/>
      <c r="B277" s="17"/>
      <c r="C277" s="18"/>
      <c r="D277" s="9"/>
      <c r="E277" s="9"/>
      <c r="F277" s="9"/>
      <c r="G277" s="9"/>
      <c r="H277" s="9"/>
      <c r="K277" s="17"/>
      <c r="L277" s="17"/>
      <c r="N277" s="127"/>
      <c r="P277" s="9"/>
      <c r="Q277" s="9"/>
      <c r="R277" s="9"/>
      <c r="S277" s="9"/>
      <c r="T277" s="17"/>
      <c r="U277" s="9"/>
      <c r="V277" s="149"/>
      <c r="W277" s="156"/>
      <c r="X277" s="157"/>
      <c r="Y277" s="12"/>
      <c r="Z277" s="158"/>
      <c r="AA277" s="159"/>
      <c r="AB277" s="151"/>
      <c r="AC277" s="151"/>
      <c r="AD277" s="151"/>
      <c r="AE277" s="151"/>
      <c r="AP277"/>
      <c r="AQ277"/>
      <c r="AR277" s="35"/>
      <c r="AS277"/>
      <c r="AT277"/>
      <c r="AW277"/>
      <c r="AX277"/>
      <c r="BA277"/>
      <c r="BB277"/>
      <c r="BI277" s="35"/>
      <c r="BJ277" s="35"/>
      <c r="BK277" s="35"/>
      <c r="BL277" s="35"/>
      <c r="BM277" s="151"/>
    </row>
    <row r="278" spans="1:65" ht="16.2">
      <c r="A278" s="18"/>
      <c r="B278" s="17"/>
      <c r="C278" s="18"/>
      <c r="D278" s="9"/>
      <c r="E278" s="9"/>
      <c r="F278" s="9"/>
      <c r="G278" s="9"/>
      <c r="H278" s="9"/>
      <c r="K278" s="17"/>
      <c r="L278" s="17"/>
      <c r="N278" s="127"/>
      <c r="P278" s="9"/>
      <c r="Q278" s="9"/>
      <c r="R278" s="9"/>
      <c r="S278" s="9"/>
      <c r="T278" s="17"/>
      <c r="U278" s="9"/>
      <c r="V278" s="149"/>
      <c r="W278" s="156"/>
      <c r="X278" s="157"/>
      <c r="Y278" s="12"/>
      <c r="Z278" s="158"/>
      <c r="AA278" s="159"/>
      <c r="AB278" s="151"/>
      <c r="AC278" s="151"/>
      <c r="AD278" s="151"/>
      <c r="AE278" s="151"/>
      <c r="AP278"/>
      <c r="AQ278"/>
      <c r="AR278" s="35"/>
      <c r="AS278"/>
      <c r="AT278"/>
      <c r="AW278"/>
      <c r="AX278"/>
      <c r="BA278"/>
      <c r="BB278"/>
      <c r="BI278" s="35"/>
      <c r="BJ278" s="35"/>
      <c r="BK278" s="35"/>
      <c r="BL278" s="35"/>
      <c r="BM278" s="151"/>
    </row>
    <row r="279" spans="1:65" ht="16.2">
      <c r="A279" s="18"/>
      <c r="B279" s="17"/>
      <c r="C279" s="18"/>
      <c r="D279" s="9"/>
      <c r="E279" s="9"/>
      <c r="F279" s="9"/>
      <c r="G279" s="9"/>
      <c r="H279" s="9"/>
      <c r="K279" s="17"/>
      <c r="L279" s="17"/>
      <c r="N279" s="127"/>
      <c r="P279" s="9"/>
      <c r="Q279" s="9"/>
      <c r="R279" s="9"/>
      <c r="S279" s="9"/>
      <c r="T279" s="17"/>
      <c r="U279" s="9"/>
      <c r="V279" s="149"/>
      <c r="W279" s="156"/>
      <c r="X279" s="157"/>
      <c r="Y279" s="12"/>
      <c r="Z279" s="158"/>
      <c r="AA279" s="159"/>
      <c r="AB279" s="151"/>
      <c r="AC279" s="151"/>
      <c r="AD279" s="151"/>
      <c r="AE279" s="151"/>
      <c r="AP279"/>
      <c r="AQ279"/>
      <c r="AR279" s="35"/>
      <c r="AS279"/>
      <c r="AT279"/>
      <c r="AW279"/>
      <c r="AX279"/>
      <c r="BA279"/>
      <c r="BB279"/>
      <c r="BI279" s="35"/>
      <c r="BJ279" s="35"/>
      <c r="BK279" s="35"/>
      <c r="BL279" s="35"/>
      <c r="BM279" s="151"/>
    </row>
    <row r="280" spans="1:65" ht="16.2">
      <c r="A280" s="18"/>
      <c r="B280" s="17"/>
      <c r="C280" s="18"/>
      <c r="D280" s="9"/>
      <c r="E280" s="9"/>
      <c r="F280" s="9"/>
      <c r="G280" s="9"/>
      <c r="H280" s="9"/>
      <c r="K280" s="17"/>
      <c r="L280" s="17"/>
      <c r="N280" s="127"/>
      <c r="P280" s="9"/>
      <c r="Q280" s="9"/>
      <c r="R280" s="9"/>
      <c r="S280" s="9"/>
      <c r="T280" s="17"/>
      <c r="U280" s="9"/>
      <c r="V280" s="149"/>
      <c r="W280" s="156"/>
      <c r="X280" s="157"/>
      <c r="Y280" s="12"/>
      <c r="Z280" s="158"/>
      <c r="AA280" s="159"/>
      <c r="AB280" s="151"/>
      <c r="AC280" s="151"/>
      <c r="AD280" s="151"/>
      <c r="AE280" s="151"/>
      <c r="AP280"/>
      <c r="AQ280"/>
      <c r="AR280" s="35"/>
      <c r="AS280"/>
      <c r="AT280"/>
      <c r="AW280"/>
      <c r="AX280"/>
      <c r="BA280"/>
      <c r="BB280"/>
      <c r="BI280" s="35"/>
      <c r="BJ280" s="35"/>
      <c r="BK280" s="35"/>
      <c r="BL280" s="35"/>
      <c r="BM280" s="151"/>
    </row>
    <row r="281" spans="1:65" ht="16.2">
      <c r="A281" s="18"/>
      <c r="B281" s="17"/>
      <c r="C281" s="18"/>
      <c r="D281" s="9"/>
      <c r="E281" s="9"/>
      <c r="F281" s="9"/>
      <c r="G281" s="9"/>
      <c r="H281" s="9"/>
      <c r="K281" s="17"/>
      <c r="L281" s="17"/>
      <c r="N281" s="127"/>
      <c r="P281" s="9"/>
      <c r="Q281" s="9"/>
      <c r="R281" s="9"/>
      <c r="S281" s="9"/>
      <c r="T281" s="17"/>
      <c r="U281" s="9"/>
      <c r="V281" s="149"/>
      <c r="W281" s="156"/>
      <c r="X281" s="157"/>
      <c r="Y281" s="12"/>
      <c r="Z281" s="158"/>
      <c r="AA281" s="159"/>
      <c r="AB281" s="151"/>
      <c r="AC281" s="151"/>
      <c r="AD281" s="151"/>
      <c r="AE281" s="151"/>
      <c r="AP281"/>
      <c r="AQ281"/>
      <c r="AR281" s="35"/>
      <c r="AS281"/>
      <c r="AT281"/>
      <c r="AW281"/>
      <c r="AX281"/>
      <c r="BA281"/>
      <c r="BB281"/>
      <c r="BI281" s="35"/>
      <c r="BJ281" s="35"/>
      <c r="BK281" s="35"/>
      <c r="BL281" s="35"/>
      <c r="BM281" s="151"/>
    </row>
    <row r="282" spans="1:65" ht="16.2">
      <c r="A282" s="18"/>
      <c r="B282" s="17"/>
      <c r="C282" s="18"/>
      <c r="D282" s="9"/>
      <c r="E282" s="9"/>
      <c r="F282" s="9"/>
      <c r="G282" s="9"/>
      <c r="H282" s="9"/>
      <c r="I282" s="9"/>
      <c r="J282" s="9"/>
      <c r="K282" s="17"/>
      <c r="L282" s="17"/>
      <c r="N282" s="127"/>
      <c r="P282" s="9"/>
      <c r="Q282" s="9"/>
      <c r="R282" s="9"/>
      <c r="S282" s="9"/>
      <c r="T282" s="17"/>
      <c r="U282" s="9"/>
      <c r="V282" s="149"/>
      <c r="W282" s="156"/>
      <c r="X282" s="157"/>
      <c r="Y282" s="12"/>
      <c r="Z282" s="158"/>
      <c r="AA282" s="159"/>
      <c r="AB282" s="151"/>
      <c r="AC282" s="151"/>
      <c r="AD282" s="151"/>
      <c r="AE282" s="151"/>
      <c r="AP282"/>
      <c r="AQ282"/>
      <c r="AR282" s="35"/>
      <c r="AS282"/>
      <c r="AT282"/>
      <c r="AW282"/>
      <c r="AX282"/>
      <c r="BA282"/>
      <c r="BB282"/>
      <c r="BI282" s="35"/>
      <c r="BJ282" s="35"/>
      <c r="BK282" s="35"/>
      <c r="BL282" s="35"/>
      <c r="BM282" s="151"/>
    </row>
    <row r="283" spans="1:65" ht="16.2">
      <c r="A283" s="18"/>
      <c r="B283" s="17"/>
      <c r="C283" s="18"/>
      <c r="D283" s="9"/>
      <c r="E283" s="9"/>
      <c r="F283" s="9"/>
      <c r="G283" s="9"/>
      <c r="H283" s="9"/>
      <c r="I283" s="9"/>
      <c r="J283" s="9"/>
      <c r="K283" s="17"/>
      <c r="L283" s="17"/>
      <c r="N283" s="127"/>
      <c r="P283" s="9"/>
      <c r="Q283" s="9"/>
      <c r="R283" s="9"/>
      <c r="S283" s="9"/>
      <c r="T283" s="17"/>
      <c r="U283" s="9"/>
      <c r="V283" s="149"/>
      <c r="W283" s="156"/>
      <c r="X283" s="157"/>
      <c r="Y283" s="12"/>
      <c r="Z283" s="158"/>
      <c r="AA283" s="159"/>
      <c r="AB283" s="151"/>
      <c r="AC283" s="151"/>
      <c r="AD283" s="151"/>
      <c r="AE283" s="151"/>
      <c r="AP283"/>
      <c r="AQ283"/>
      <c r="AR283" s="35"/>
      <c r="AS283"/>
      <c r="AT283"/>
      <c r="AW283"/>
      <c r="AX283"/>
      <c r="BA283"/>
      <c r="BB283"/>
      <c r="BI283" s="35"/>
      <c r="BJ283" s="35"/>
      <c r="BK283" s="35"/>
      <c r="BL283" s="35"/>
      <c r="BM283" s="151"/>
    </row>
    <row r="284" spans="1:65" ht="16.2">
      <c r="A284" s="18"/>
      <c r="B284" s="17"/>
      <c r="C284" s="18"/>
      <c r="D284" s="9"/>
      <c r="E284" s="9"/>
      <c r="F284" s="9"/>
      <c r="G284" s="9"/>
      <c r="H284" s="9"/>
      <c r="I284" s="9"/>
      <c r="J284" s="9"/>
      <c r="K284" s="17"/>
      <c r="L284" s="17"/>
      <c r="N284" s="127"/>
      <c r="P284" s="9"/>
      <c r="Q284" s="9"/>
      <c r="R284" s="9"/>
      <c r="S284" s="9"/>
      <c r="T284" s="17"/>
      <c r="U284" s="9"/>
      <c r="V284" s="149"/>
      <c r="W284" s="156"/>
      <c r="X284" s="157"/>
      <c r="Y284" s="12"/>
      <c r="Z284" s="158"/>
      <c r="AA284" s="159"/>
      <c r="AB284" s="151"/>
      <c r="AC284" s="151"/>
      <c r="AD284" s="151"/>
      <c r="AE284" s="151"/>
      <c r="AP284"/>
      <c r="AQ284"/>
      <c r="AR284" s="35"/>
      <c r="AS284"/>
      <c r="AT284"/>
      <c r="AW284"/>
      <c r="AX284"/>
      <c r="BA284"/>
      <c r="BB284"/>
      <c r="BI284" s="35"/>
      <c r="BJ284" s="35"/>
      <c r="BK284" s="35"/>
      <c r="BL284" s="35"/>
      <c r="BM284" s="151"/>
    </row>
    <row r="285" spans="1:65" ht="16.2">
      <c r="A285" s="18"/>
      <c r="B285" s="17"/>
      <c r="C285" s="18"/>
      <c r="D285" s="9"/>
      <c r="E285" s="9"/>
      <c r="F285" s="9"/>
      <c r="G285" s="9"/>
      <c r="H285" s="9"/>
      <c r="I285" s="9"/>
      <c r="J285" s="9"/>
      <c r="K285" s="17"/>
      <c r="L285" s="17"/>
      <c r="N285" s="127"/>
      <c r="P285" s="9"/>
      <c r="Q285" s="9"/>
      <c r="R285" s="9"/>
      <c r="S285" s="9"/>
      <c r="T285" s="17"/>
      <c r="U285" s="9"/>
      <c r="V285" s="149"/>
      <c r="W285" s="156"/>
      <c r="X285" s="157"/>
      <c r="Y285" s="12"/>
      <c r="Z285" s="158"/>
      <c r="AA285" s="159"/>
      <c r="AB285" s="151"/>
      <c r="AC285" s="151"/>
      <c r="AD285" s="151"/>
      <c r="AE285" s="151"/>
      <c r="AP285"/>
      <c r="AQ285"/>
      <c r="AR285" s="35"/>
      <c r="AS285"/>
      <c r="AT285"/>
      <c r="AW285"/>
      <c r="AX285"/>
      <c r="BA285"/>
      <c r="BB285"/>
      <c r="BI285" s="35"/>
      <c r="BJ285" s="35"/>
      <c r="BK285" s="35"/>
      <c r="BL285" s="35"/>
      <c r="BM285" s="151"/>
    </row>
    <row r="286" spans="1:65" ht="16.2">
      <c r="A286" s="18"/>
      <c r="B286" s="17"/>
      <c r="C286" s="18"/>
      <c r="D286" s="9"/>
      <c r="E286" s="9"/>
      <c r="F286" s="9"/>
      <c r="G286" s="9"/>
      <c r="H286" s="9"/>
      <c r="I286" s="9"/>
      <c r="J286" s="9"/>
      <c r="K286" s="17"/>
      <c r="L286" s="17"/>
      <c r="N286" s="127"/>
      <c r="P286" s="9"/>
      <c r="Q286" s="9"/>
      <c r="R286" s="9"/>
      <c r="S286" s="9"/>
      <c r="T286" s="17"/>
      <c r="U286" s="9"/>
      <c r="V286" s="149"/>
      <c r="W286" s="156"/>
      <c r="X286" s="157"/>
      <c r="Y286" s="12"/>
      <c r="Z286" s="158"/>
      <c r="AA286" s="159"/>
      <c r="AB286" s="151"/>
      <c r="AC286" s="151"/>
      <c r="AD286" s="151"/>
      <c r="AE286" s="151"/>
      <c r="AP286"/>
      <c r="AQ286"/>
      <c r="AR286" s="35"/>
      <c r="AS286"/>
      <c r="AT286"/>
      <c r="AW286"/>
      <c r="AX286"/>
      <c r="BA286"/>
      <c r="BB286"/>
      <c r="BI286" s="35"/>
      <c r="BJ286" s="35"/>
      <c r="BK286" s="35"/>
      <c r="BL286" s="35"/>
      <c r="BM286" s="151"/>
    </row>
    <row r="287" spans="1:65" ht="16.2">
      <c r="A287" s="18"/>
      <c r="B287" s="17"/>
      <c r="C287" s="18"/>
      <c r="D287" s="9"/>
      <c r="E287" s="9"/>
      <c r="F287" s="9"/>
      <c r="G287" s="9"/>
      <c r="H287" s="9"/>
      <c r="I287" s="9"/>
      <c r="J287" s="9"/>
      <c r="K287" s="17"/>
      <c r="L287" s="17"/>
      <c r="N287" s="127"/>
      <c r="P287" s="9"/>
      <c r="Q287" s="9"/>
      <c r="R287" s="9"/>
      <c r="S287" s="9"/>
      <c r="T287" s="17"/>
      <c r="U287" s="9"/>
      <c r="V287" s="149"/>
      <c r="W287" s="156"/>
      <c r="X287" s="157"/>
      <c r="Y287" s="12"/>
      <c r="Z287" s="158"/>
      <c r="AA287" s="159"/>
      <c r="AB287" s="151"/>
      <c r="AC287" s="151"/>
      <c r="AD287" s="151"/>
      <c r="AE287" s="151"/>
      <c r="AP287"/>
      <c r="AQ287"/>
      <c r="AR287" s="35"/>
      <c r="AS287"/>
      <c r="AT287"/>
      <c r="AW287"/>
      <c r="AX287"/>
      <c r="BA287"/>
      <c r="BB287"/>
      <c r="BI287" s="35"/>
      <c r="BJ287" s="35"/>
      <c r="BK287" s="35"/>
      <c r="BL287" s="35"/>
      <c r="BM287" s="151"/>
    </row>
    <row r="288" spans="1:65" ht="16.2">
      <c r="A288" s="18"/>
      <c r="B288" s="17"/>
      <c r="C288" s="18"/>
      <c r="D288" s="9"/>
      <c r="E288" s="9"/>
      <c r="F288" s="9"/>
      <c r="G288" s="9"/>
      <c r="H288" s="9"/>
      <c r="I288" s="9"/>
      <c r="J288" s="9"/>
      <c r="K288" s="17"/>
      <c r="L288" s="17"/>
      <c r="N288" s="127"/>
      <c r="P288" s="9"/>
      <c r="Q288" s="9"/>
      <c r="R288" s="9"/>
      <c r="S288" s="9"/>
      <c r="T288" s="17"/>
      <c r="U288" s="9"/>
      <c r="V288" s="149"/>
      <c r="W288" s="156"/>
      <c r="X288" s="157"/>
      <c r="Y288" s="12"/>
      <c r="Z288" s="158"/>
      <c r="AA288" s="159"/>
      <c r="AB288" s="151"/>
      <c r="AC288" s="151"/>
      <c r="AD288" s="151"/>
      <c r="AE288" s="151"/>
      <c r="AP288"/>
      <c r="AQ288"/>
      <c r="AR288" s="35"/>
      <c r="AS288"/>
      <c r="AT288"/>
      <c r="AW288"/>
      <c r="AX288"/>
      <c r="BA288"/>
      <c r="BB288"/>
      <c r="BI288" s="35"/>
      <c r="BJ288" s="35"/>
      <c r="BK288" s="35"/>
      <c r="BL288" s="35"/>
      <c r="BM288" s="151"/>
    </row>
    <row r="289" spans="1:65" ht="16.2">
      <c r="A289" s="18"/>
      <c r="B289" s="17"/>
      <c r="C289" s="18"/>
      <c r="D289" s="9"/>
      <c r="E289" s="9"/>
      <c r="F289" s="9"/>
      <c r="G289" s="9"/>
      <c r="H289" s="9"/>
      <c r="I289" s="9"/>
      <c r="J289" s="9"/>
      <c r="K289" s="17"/>
      <c r="L289" s="17"/>
      <c r="N289" s="127"/>
      <c r="P289" s="9"/>
      <c r="Q289" s="9"/>
      <c r="R289" s="9"/>
      <c r="S289" s="9"/>
      <c r="T289" s="17"/>
      <c r="U289" s="9"/>
      <c r="V289" s="149"/>
      <c r="W289" s="156"/>
      <c r="X289" s="157"/>
      <c r="Y289" s="12"/>
      <c r="Z289" s="158"/>
      <c r="AA289" s="159"/>
      <c r="AB289" s="151"/>
      <c r="AC289" s="151"/>
      <c r="AD289" s="151"/>
      <c r="AE289" s="151"/>
      <c r="AP289"/>
      <c r="AQ289"/>
      <c r="AR289" s="35"/>
      <c r="AS289"/>
      <c r="AT289"/>
      <c r="AW289"/>
      <c r="AX289"/>
      <c r="BA289"/>
      <c r="BB289"/>
      <c r="BI289" s="35"/>
      <c r="BJ289" s="35"/>
      <c r="BK289" s="35"/>
      <c r="BL289" s="35"/>
      <c r="BM289" s="151"/>
    </row>
    <row r="290" spans="1:65" ht="16.2">
      <c r="A290" s="18"/>
      <c r="B290" s="17"/>
      <c r="C290" s="18"/>
      <c r="D290" s="9"/>
      <c r="E290" s="9"/>
      <c r="F290" s="9"/>
      <c r="G290" s="9"/>
      <c r="H290" s="9"/>
      <c r="I290" s="9"/>
      <c r="J290" s="9"/>
      <c r="K290" s="17"/>
      <c r="L290" s="17"/>
      <c r="N290" s="127"/>
      <c r="P290" s="9"/>
      <c r="Q290" s="9"/>
      <c r="R290" s="9"/>
      <c r="S290" s="9"/>
      <c r="T290" s="17"/>
      <c r="U290" s="9"/>
      <c r="V290" s="149"/>
      <c r="W290" s="156"/>
      <c r="X290" s="157"/>
      <c r="Y290" s="12"/>
      <c r="Z290" s="158"/>
      <c r="AA290" s="159"/>
      <c r="AB290" s="151"/>
      <c r="AC290" s="151"/>
      <c r="AD290" s="151"/>
      <c r="AE290" s="151"/>
      <c r="AP290"/>
      <c r="AQ290"/>
      <c r="AR290" s="35"/>
      <c r="AS290"/>
      <c r="AT290"/>
      <c r="AW290"/>
      <c r="AX290"/>
      <c r="BA290"/>
      <c r="BB290"/>
      <c r="BI290" s="35"/>
      <c r="BJ290" s="35"/>
      <c r="BK290" s="35"/>
      <c r="BL290" s="35"/>
      <c r="BM290" s="151"/>
    </row>
    <row r="291" spans="1:65" ht="16.2">
      <c r="A291" s="18"/>
      <c r="B291" s="17"/>
      <c r="C291" s="18"/>
      <c r="D291" s="9"/>
      <c r="E291" s="9"/>
      <c r="F291" s="9"/>
      <c r="G291" s="9"/>
      <c r="H291" s="9"/>
      <c r="I291" s="9"/>
      <c r="J291" s="9"/>
      <c r="K291" s="17"/>
      <c r="L291" s="17"/>
      <c r="N291" s="127"/>
      <c r="P291" s="9"/>
      <c r="Q291" s="9"/>
      <c r="R291" s="9"/>
      <c r="S291" s="9"/>
      <c r="T291" s="17"/>
      <c r="U291" s="9"/>
      <c r="V291" s="149"/>
      <c r="W291" s="156"/>
      <c r="X291" s="157"/>
      <c r="Y291" s="12"/>
      <c r="Z291" s="158"/>
      <c r="AA291" s="159"/>
      <c r="AB291" s="151"/>
      <c r="AC291" s="151"/>
      <c r="AD291" s="151"/>
      <c r="AE291" s="151"/>
      <c r="AP291"/>
      <c r="AQ291"/>
      <c r="AR291" s="35"/>
      <c r="AS291"/>
      <c r="AT291"/>
      <c r="AW291"/>
      <c r="AX291"/>
      <c r="BA291"/>
      <c r="BB291"/>
      <c r="BI291" s="35"/>
      <c r="BJ291" s="35"/>
      <c r="BK291" s="35"/>
      <c r="BL291" s="35"/>
      <c r="BM291" s="151"/>
    </row>
    <row r="292" spans="1:65" ht="16.2">
      <c r="A292" s="18"/>
      <c r="B292" s="17"/>
      <c r="C292" s="18"/>
      <c r="D292" s="9"/>
      <c r="E292" s="9"/>
      <c r="F292" s="9"/>
      <c r="G292" s="9"/>
      <c r="H292" s="9"/>
      <c r="I292" s="9"/>
      <c r="J292" s="9"/>
      <c r="K292" s="17"/>
      <c r="L292" s="17"/>
      <c r="N292" s="127"/>
      <c r="P292" s="9"/>
      <c r="Q292" s="9"/>
      <c r="R292" s="9"/>
      <c r="S292" s="9"/>
      <c r="T292" s="17"/>
      <c r="U292" s="9"/>
      <c r="V292" s="149"/>
      <c r="W292" s="156"/>
      <c r="X292" s="157"/>
      <c r="Y292" s="12"/>
      <c r="Z292" s="158"/>
      <c r="AA292" s="159"/>
      <c r="AB292" s="151"/>
      <c r="AC292" s="151"/>
      <c r="AD292" s="151"/>
      <c r="AE292" s="151"/>
      <c r="AP292"/>
      <c r="AQ292"/>
      <c r="AR292" s="35"/>
      <c r="AS292"/>
      <c r="AT292"/>
      <c r="AW292"/>
      <c r="AX292"/>
      <c r="BA292"/>
      <c r="BB292"/>
      <c r="BI292" s="35"/>
      <c r="BJ292" s="35"/>
      <c r="BK292" s="35"/>
      <c r="BL292" s="35"/>
      <c r="BM292" s="151"/>
    </row>
    <row r="293" spans="1:65" ht="16.2">
      <c r="A293" s="18"/>
      <c r="B293" s="17"/>
      <c r="C293" s="18"/>
      <c r="D293" s="9"/>
      <c r="E293" s="9"/>
      <c r="F293" s="9"/>
      <c r="G293" s="9"/>
      <c r="H293" s="9"/>
      <c r="I293" s="9"/>
      <c r="J293" s="9"/>
      <c r="K293" s="17"/>
      <c r="L293" s="17"/>
      <c r="N293" s="127"/>
      <c r="P293" s="9"/>
      <c r="Q293" s="9"/>
      <c r="R293" s="9"/>
      <c r="S293" s="9"/>
      <c r="T293" s="17"/>
      <c r="U293" s="9"/>
      <c r="V293" s="149"/>
      <c r="W293" s="156"/>
      <c r="X293" s="157"/>
      <c r="Y293" s="12"/>
      <c r="Z293" s="158"/>
      <c r="AA293" s="159"/>
      <c r="AB293" s="151"/>
      <c r="AC293" s="151"/>
      <c r="AD293" s="151"/>
      <c r="AE293" s="151"/>
      <c r="AP293"/>
      <c r="AQ293"/>
      <c r="AR293" s="35"/>
      <c r="AS293"/>
      <c r="AT293"/>
      <c r="AW293"/>
      <c r="AX293"/>
      <c r="BA293"/>
      <c r="BB293"/>
      <c r="BI293" s="35"/>
      <c r="BJ293" s="35"/>
      <c r="BK293" s="35"/>
      <c r="BL293" s="35"/>
      <c r="BM293" s="151"/>
    </row>
    <row r="294" spans="1:65" ht="16.2">
      <c r="A294" s="18"/>
      <c r="B294" s="17"/>
      <c r="C294" s="18"/>
      <c r="D294" s="9"/>
      <c r="E294" s="9"/>
      <c r="F294" s="9"/>
      <c r="G294" s="9"/>
      <c r="H294" s="9"/>
      <c r="I294" s="9"/>
      <c r="J294" s="9"/>
      <c r="K294" s="17"/>
      <c r="L294" s="17"/>
      <c r="N294" s="127"/>
      <c r="P294" s="9"/>
      <c r="Q294" s="9"/>
      <c r="R294" s="9"/>
      <c r="S294" s="9"/>
      <c r="T294" s="17"/>
      <c r="U294" s="9"/>
      <c r="V294" s="149"/>
      <c r="W294" s="156"/>
      <c r="X294" s="157"/>
      <c r="Y294" s="12"/>
      <c r="Z294" s="158"/>
      <c r="AA294" s="159"/>
      <c r="AB294" s="151"/>
      <c r="AC294" s="151"/>
      <c r="AD294" s="151"/>
      <c r="AE294" s="151"/>
      <c r="AP294"/>
      <c r="AQ294"/>
      <c r="AR294" s="35"/>
      <c r="AS294"/>
      <c r="AT294"/>
      <c r="AW294"/>
      <c r="AX294"/>
      <c r="BA294"/>
      <c r="BB294"/>
      <c r="BI294" s="35"/>
      <c r="BJ294" s="35"/>
      <c r="BK294" s="35"/>
      <c r="BL294" s="35"/>
      <c r="BM294" s="151"/>
    </row>
    <row r="295" spans="1:65" ht="16.2">
      <c r="A295" s="18"/>
      <c r="B295" s="17"/>
      <c r="C295" s="18"/>
      <c r="D295" s="9"/>
      <c r="E295" s="9"/>
      <c r="F295" s="9"/>
      <c r="G295" s="9"/>
      <c r="H295" s="9"/>
      <c r="I295" s="9"/>
      <c r="J295" s="9"/>
      <c r="K295" s="17"/>
      <c r="L295" s="17"/>
      <c r="N295" s="127"/>
      <c r="P295" s="9"/>
      <c r="Q295" s="9"/>
      <c r="R295" s="9"/>
      <c r="S295" s="9"/>
      <c r="T295" s="17"/>
      <c r="U295" s="9"/>
      <c r="V295" s="149"/>
      <c r="W295" s="156"/>
      <c r="X295" s="157"/>
      <c r="Y295" s="12"/>
      <c r="Z295" s="158"/>
      <c r="AA295" s="159"/>
      <c r="AB295" s="151"/>
      <c r="AC295" s="151"/>
      <c r="AD295" s="151"/>
      <c r="AE295" s="151"/>
      <c r="AP295"/>
      <c r="AQ295"/>
      <c r="AR295" s="35"/>
      <c r="AS295"/>
      <c r="AT295"/>
      <c r="AW295"/>
      <c r="AX295"/>
      <c r="BA295"/>
      <c r="BB295"/>
      <c r="BI295" s="35"/>
      <c r="BJ295" s="35"/>
      <c r="BK295" s="35"/>
      <c r="BL295" s="35"/>
      <c r="BM295" s="151"/>
    </row>
    <row r="296" spans="1:65" ht="16.2">
      <c r="A296" s="18"/>
      <c r="B296" s="17"/>
      <c r="C296" s="18"/>
      <c r="D296" s="9"/>
      <c r="E296" s="9"/>
      <c r="F296" s="9"/>
      <c r="G296" s="9"/>
      <c r="H296" s="9"/>
      <c r="I296" s="9"/>
      <c r="J296" s="9"/>
      <c r="K296" s="17"/>
      <c r="L296" s="17"/>
      <c r="N296" s="127"/>
      <c r="P296" s="9"/>
      <c r="Q296" s="9"/>
      <c r="R296" s="9"/>
      <c r="S296" s="9"/>
      <c r="T296" s="17"/>
      <c r="U296" s="9"/>
      <c r="V296" s="149"/>
      <c r="W296" s="156"/>
      <c r="X296" s="157"/>
      <c r="Y296" s="12"/>
      <c r="Z296" s="158"/>
      <c r="AA296" s="159"/>
      <c r="AB296" s="151"/>
      <c r="AC296" s="151"/>
      <c r="AD296" s="151"/>
      <c r="AE296" s="151"/>
      <c r="AP296"/>
      <c r="AQ296"/>
      <c r="AR296" s="35"/>
      <c r="AS296"/>
      <c r="AT296"/>
      <c r="AW296"/>
      <c r="AX296"/>
      <c r="BA296"/>
      <c r="BB296"/>
      <c r="BI296" s="35"/>
      <c r="BJ296" s="35"/>
      <c r="BK296" s="35"/>
      <c r="BL296" s="35"/>
      <c r="BM296" s="151"/>
    </row>
    <row r="297" spans="1:65" ht="16.2">
      <c r="A297" s="18"/>
      <c r="B297" s="17"/>
      <c r="C297" s="18"/>
      <c r="D297" s="9"/>
      <c r="E297" s="9"/>
      <c r="F297" s="9"/>
      <c r="G297" s="9"/>
      <c r="H297" s="9"/>
      <c r="I297" s="9"/>
      <c r="J297" s="9"/>
      <c r="K297" s="17"/>
      <c r="L297" s="17"/>
      <c r="N297" s="127"/>
      <c r="P297" s="9"/>
      <c r="Q297" s="9"/>
      <c r="R297" s="9"/>
      <c r="S297" s="9"/>
      <c r="T297" s="17"/>
      <c r="U297" s="9"/>
      <c r="V297" s="149"/>
      <c r="W297" s="156"/>
      <c r="X297" s="157"/>
      <c r="Y297" s="12"/>
      <c r="Z297" s="158"/>
      <c r="AA297" s="159"/>
      <c r="AB297" s="151"/>
      <c r="AC297" s="151"/>
      <c r="AD297" s="151"/>
      <c r="AE297" s="151"/>
      <c r="AP297"/>
      <c r="AQ297"/>
      <c r="AR297" s="35"/>
      <c r="AS297"/>
      <c r="AT297"/>
      <c r="AW297"/>
      <c r="AX297"/>
      <c r="BA297"/>
      <c r="BB297"/>
      <c r="BI297" s="35"/>
      <c r="BJ297" s="35"/>
      <c r="BK297" s="35"/>
      <c r="BL297" s="35"/>
      <c r="BM297" s="151"/>
    </row>
    <row r="298" spans="1:65" ht="16.2">
      <c r="A298" s="18"/>
      <c r="B298" s="17"/>
      <c r="C298" s="18"/>
      <c r="D298" s="9"/>
      <c r="E298" s="9"/>
      <c r="F298" s="9"/>
      <c r="G298" s="9"/>
      <c r="H298" s="9"/>
      <c r="I298" s="9"/>
      <c r="J298" s="9"/>
      <c r="K298" s="17"/>
      <c r="L298" s="17"/>
      <c r="N298" s="127"/>
      <c r="P298" s="9"/>
      <c r="Q298" s="9"/>
      <c r="R298" s="9"/>
      <c r="S298" s="9"/>
      <c r="T298" s="17"/>
      <c r="U298" s="9"/>
      <c r="V298" s="149"/>
      <c r="W298" s="156"/>
      <c r="X298" s="157"/>
      <c r="Y298" s="12"/>
      <c r="Z298" s="158"/>
      <c r="AA298" s="159"/>
      <c r="AB298" s="151"/>
      <c r="AC298" s="151"/>
      <c r="AD298" s="151"/>
      <c r="AE298" s="151"/>
      <c r="AP298"/>
      <c r="AQ298"/>
      <c r="AR298" s="35"/>
      <c r="AS298"/>
      <c r="AT298"/>
      <c r="AW298"/>
      <c r="AX298"/>
      <c r="BA298"/>
      <c r="BB298"/>
      <c r="BI298" s="35"/>
      <c r="BJ298" s="35"/>
      <c r="BK298" s="35"/>
      <c r="BL298" s="35"/>
      <c r="BM298" s="151"/>
    </row>
    <row r="299" spans="1:65" ht="16.2">
      <c r="A299" s="18"/>
      <c r="B299" s="17"/>
      <c r="C299" s="18"/>
      <c r="D299" s="9"/>
      <c r="E299" s="9"/>
      <c r="F299" s="9"/>
      <c r="G299" s="9"/>
      <c r="H299" s="9"/>
      <c r="I299" s="9"/>
      <c r="J299" s="9"/>
      <c r="K299" s="17"/>
      <c r="L299" s="17"/>
      <c r="N299" s="127"/>
      <c r="P299" s="9"/>
      <c r="Q299" s="9"/>
      <c r="R299" s="9"/>
      <c r="S299" s="9"/>
      <c r="T299" s="17"/>
      <c r="U299" s="9"/>
      <c r="V299" s="149"/>
      <c r="W299" s="156"/>
      <c r="X299" s="157"/>
      <c r="Y299" s="12"/>
      <c r="Z299" s="158"/>
      <c r="AA299" s="159"/>
      <c r="AB299" s="151"/>
      <c r="AC299" s="151"/>
      <c r="AD299" s="151"/>
      <c r="AE299" s="151"/>
      <c r="AP299"/>
      <c r="AQ299"/>
      <c r="AR299" s="35"/>
      <c r="AS299"/>
      <c r="AT299"/>
      <c r="AW299"/>
      <c r="AX299"/>
      <c r="BA299"/>
      <c r="BB299"/>
      <c r="BI299" s="35"/>
      <c r="BJ299" s="35"/>
      <c r="BK299" s="35"/>
      <c r="BL299" s="35"/>
      <c r="BM299" s="151"/>
    </row>
    <row r="300" spans="1:65" ht="16.2">
      <c r="A300" s="18"/>
      <c r="B300" s="17"/>
      <c r="C300" s="18"/>
      <c r="D300" s="9"/>
      <c r="E300" s="9"/>
      <c r="F300" s="9"/>
      <c r="G300" s="9"/>
      <c r="H300" s="9"/>
      <c r="I300" s="9"/>
      <c r="J300" s="9"/>
      <c r="K300" s="17"/>
      <c r="L300" s="17"/>
      <c r="N300" s="127"/>
      <c r="P300" s="9"/>
      <c r="Q300" s="9"/>
      <c r="R300" s="9"/>
      <c r="S300" s="9"/>
      <c r="T300" s="17"/>
      <c r="U300" s="9"/>
      <c r="V300" s="149"/>
      <c r="W300" s="156"/>
      <c r="X300" s="157"/>
      <c r="Y300" s="12"/>
      <c r="Z300" s="158"/>
      <c r="AA300" s="159"/>
      <c r="AB300" s="151"/>
      <c r="AC300" s="151"/>
      <c r="AD300" s="151"/>
      <c r="AE300" s="151"/>
      <c r="AP300"/>
      <c r="AQ300"/>
      <c r="AR300" s="35"/>
      <c r="AS300"/>
      <c r="AT300"/>
      <c r="AW300"/>
      <c r="AX300"/>
      <c r="BA300"/>
      <c r="BB300"/>
      <c r="BI300" s="35"/>
      <c r="BJ300" s="35"/>
      <c r="BK300" s="35"/>
      <c r="BL300" s="35"/>
      <c r="BM300" s="151"/>
    </row>
    <row r="301" spans="1:65" ht="16.2">
      <c r="A301" s="18"/>
      <c r="B301" s="17"/>
      <c r="C301" s="18"/>
      <c r="D301" s="9"/>
      <c r="E301" s="9"/>
      <c r="F301" s="9"/>
      <c r="G301" s="9"/>
      <c r="H301" s="9"/>
      <c r="I301" s="9"/>
      <c r="J301" s="9"/>
      <c r="K301" s="17"/>
      <c r="L301" s="17"/>
      <c r="N301" s="127"/>
      <c r="P301" s="9"/>
      <c r="Q301" s="9"/>
      <c r="R301" s="9"/>
      <c r="S301" s="9"/>
      <c r="T301" s="17"/>
      <c r="U301" s="9"/>
      <c r="V301" s="149"/>
      <c r="W301" s="156"/>
      <c r="X301" s="157"/>
      <c r="Y301" s="12"/>
      <c r="Z301" s="158"/>
      <c r="AA301" s="159"/>
      <c r="AB301" s="151"/>
      <c r="AC301" s="151"/>
      <c r="AD301" s="151"/>
      <c r="AE301" s="151"/>
      <c r="AP301"/>
      <c r="AQ301"/>
      <c r="AR301" s="35"/>
      <c r="AS301"/>
      <c r="AT301"/>
      <c r="AW301"/>
      <c r="AX301"/>
      <c r="BA301"/>
      <c r="BB301"/>
      <c r="BI301" s="35"/>
      <c r="BJ301" s="35"/>
      <c r="BK301" s="35"/>
      <c r="BL301" s="35"/>
      <c r="BM301" s="151"/>
    </row>
    <row r="302" spans="1:65" ht="16.2">
      <c r="A302" s="18"/>
      <c r="B302" s="17"/>
      <c r="C302" s="18"/>
      <c r="D302" s="9"/>
      <c r="E302" s="9"/>
      <c r="F302" s="9"/>
      <c r="G302" s="9"/>
      <c r="H302" s="9"/>
      <c r="I302" s="9"/>
      <c r="J302" s="9"/>
      <c r="K302" s="17"/>
      <c r="L302" s="17"/>
      <c r="N302" s="127"/>
      <c r="P302" s="9"/>
      <c r="Q302" s="9"/>
      <c r="R302" s="9"/>
      <c r="S302" s="9"/>
      <c r="T302" s="17"/>
      <c r="U302" s="9"/>
      <c r="V302" s="149"/>
      <c r="W302" s="156"/>
      <c r="X302" s="157"/>
      <c r="Y302" s="12"/>
      <c r="Z302" s="158"/>
      <c r="AA302" s="159"/>
      <c r="AB302" s="151"/>
      <c r="AC302" s="151"/>
      <c r="AD302" s="151"/>
      <c r="AE302" s="151"/>
      <c r="AP302"/>
      <c r="AQ302"/>
      <c r="AR302" s="35"/>
      <c r="AS302"/>
      <c r="AT302"/>
      <c r="AW302"/>
      <c r="AX302"/>
      <c r="BA302"/>
      <c r="BB302"/>
      <c r="BI302" s="35"/>
      <c r="BJ302" s="35"/>
      <c r="BK302" s="35"/>
      <c r="BL302" s="35"/>
      <c r="BM302" s="151"/>
    </row>
    <row r="303" spans="1:65" ht="16.2">
      <c r="A303" s="18"/>
      <c r="B303" s="17"/>
      <c r="C303" s="18"/>
      <c r="D303" s="9"/>
      <c r="E303" s="9"/>
      <c r="F303" s="9"/>
      <c r="G303" s="9"/>
      <c r="H303" s="9"/>
      <c r="I303" s="9"/>
      <c r="J303" s="9"/>
      <c r="K303" s="17"/>
      <c r="L303" s="17"/>
      <c r="N303" s="127"/>
      <c r="P303" s="9"/>
      <c r="Q303" s="9"/>
      <c r="R303" s="9"/>
      <c r="S303" s="9"/>
      <c r="T303" s="17"/>
      <c r="U303" s="9"/>
      <c r="V303" s="149"/>
      <c r="W303" s="156"/>
      <c r="X303" s="157"/>
      <c r="Y303" s="12"/>
      <c r="Z303" s="158"/>
      <c r="AA303" s="159"/>
      <c r="AB303" s="151"/>
      <c r="AC303" s="151"/>
      <c r="AD303" s="151"/>
      <c r="AE303" s="151"/>
      <c r="AP303"/>
      <c r="AQ303"/>
      <c r="AR303" s="35"/>
      <c r="AS303"/>
      <c r="AT303"/>
      <c r="AW303"/>
      <c r="AX303"/>
      <c r="BA303"/>
      <c r="BB303"/>
      <c r="BI303" s="35"/>
      <c r="BJ303" s="35"/>
      <c r="BK303" s="35"/>
      <c r="BL303" s="35"/>
      <c r="BM303" s="151"/>
    </row>
    <row r="304" spans="1:65" ht="16.2">
      <c r="A304" s="18"/>
      <c r="B304" s="17"/>
      <c r="C304" s="18"/>
      <c r="D304" s="9"/>
      <c r="E304" s="9"/>
      <c r="F304" s="9"/>
      <c r="G304" s="9"/>
      <c r="H304" s="9"/>
      <c r="I304" s="9"/>
      <c r="J304" s="9"/>
      <c r="K304" s="17"/>
      <c r="L304" s="17"/>
      <c r="N304" s="127"/>
      <c r="P304" s="9"/>
      <c r="Q304" s="9"/>
      <c r="R304" s="9"/>
      <c r="S304" s="9"/>
      <c r="T304" s="17"/>
      <c r="U304" s="9"/>
      <c r="V304" s="149"/>
      <c r="W304" s="156"/>
      <c r="X304" s="157"/>
      <c r="Y304" s="12"/>
      <c r="Z304" s="158"/>
      <c r="AA304" s="159"/>
      <c r="AB304" s="151"/>
      <c r="AC304" s="151"/>
      <c r="AD304" s="151"/>
      <c r="AE304" s="151"/>
      <c r="AP304"/>
      <c r="AQ304"/>
      <c r="AR304" s="35"/>
      <c r="AS304"/>
      <c r="AT304"/>
      <c r="AW304"/>
      <c r="AX304"/>
      <c r="BA304"/>
      <c r="BB304"/>
      <c r="BI304" s="35"/>
      <c r="BJ304" s="35"/>
      <c r="BK304" s="35"/>
      <c r="BL304" s="35"/>
      <c r="BM304" s="151"/>
    </row>
    <row r="305" spans="1:65" ht="16.2">
      <c r="A305" s="18"/>
      <c r="B305" s="17"/>
      <c r="C305" s="18"/>
      <c r="D305" s="9"/>
      <c r="E305" s="9"/>
      <c r="F305" s="9"/>
      <c r="G305" s="9"/>
      <c r="H305" s="9"/>
      <c r="I305" s="9"/>
      <c r="J305" s="9"/>
      <c r="K305" s="17"/>
      <c r="L305" s="17"/>
      <c r="N305" s="127"/>
      <c r="P305" s="9"/>
      <c r="Q305" s="9"/>
      <c r="R305" s="9"/>
      <c r="S305" s="9"/>
      <c r="T305" s="17"/>
      <c r="U305" s="9"/>
      <c r="V305" s="149"/>
      <c r="W305" s="156"/>
      <c r="X305" s="157"/>
      <c r="Y305" s="12"/>
      <c r="Z305" s="158"/>
      <c r="AA305" s="159"/>
      <c r="AB305" s="151"/>
      <c r="AC305" s="151"/>
      <c r="AD305" s="151"/>
      <c r="AE305" s="151"/>
      <c r="AP305"/>
      <c r="AQ305"/>
      <c r="AR305" s="35"/>
      <c r="AS305"/>
      <c r="AT305"/>
      <c r="AW305"/>
      <c r="AX305"/>
      <c r="BA305"/>
      <c r="BB305"/>
      <c r="BI305" s="35"/>
      <c r="BJ305" s="35"/>
      <c r="BK305" s="35"/>
      <c r="BL305" s="35"/>
      <c r="BM305" s="151"/>
    </row>
    <row r="306" spans="1:65" ht="16.2">
      <c r="A306" s="18"/>
      <c r="B306" s="17"/>
      <c r="C306" s="18"/>
      <c r="D306" s="9"/>
      <c r="E306" s="9"/>
      <c r="F306" s="9"/>
      <c r="G306" s="9"/>
      <c r="H306" s="9"/>
      <c r="I306" s="9"/>
      <c r="J306" s="9"/>
      <c r="K306" s="17"/>
      <c r="L306" s="17"/>
      <c r="N306" s="127"/>
      <c r="P306" s="9"/>
      <c r="Q306" s="9"/>
      <c r="R306" s="9"/>
      <c r="S306" s="9"/>
      <c r="T306" s="17"/>
      <c r="U306" s="9"/>
      <c r="V306" s="149"/>
      <c r="W306" s="156"/>
      <c r="X306" s="157"/>
      <c r="Y306" s="12"/>
      <c r="Z306" s="158"/>
      <c r="AA306" s="159"/>
      <c r="AB306" s="151"/>
      <c r="AC306" s="151"/>
      <c r="AD306" s="151"/>
      <c r="AE306" s="151"/>
      <c r="AP306"/>
      <c r="AQ306"/>
      <c r="AR306" s="35"/>
      <c r="AS306"/>
      <c r="AT306"/>
      <c r="AW306"/>
      <c r="AX306"/>
      <c r="BA306"/>
      <c r="BB306"/>
      <c r="BI306" s="35"/>
      <c r="BJ306" s="35"/>
      <c r="BK306" s="35"/>
      <c r="BL306" s="35"/>
      <c r="BM306" s="151"/>
    </row>
    <row r="307" spans="1:65" ht="16.2">
      <c r="A307" s="18"/>
      <c r="B307" s="17"/>
      <c r="C307" s="18"/>
      <c r="D307" s="9"/>
      <c r="E307" s="9"/>
      <c r="F307" s="9"/>
      <c r="G307" s="9"/>
      <c r="H307" s="9"/>
      <c r="I307" s="9"/>
      <c r="J307" s="9"/>
      <c r="K307" s="17"/>
      <c r="L307" s="17"/>
      <c r="N307" s="127"/>
      <c r="P307" s="9"/>
      <c r="Q307" s="9"/>
      <c r="R307" s="9"/>
      <c r="S307" s="9"/>
      <c r="T307" s="17"/>
      <c r="U307" s="9"/>
      <c r="V307" s="149"/>
      <c r="W307" s="156"/>
      <c r="X307" s="157"/>
      <c r="Y307" s="12"/>
      <c r="Z307" s="158"/>
      <c r="AA307" s="159"/>
      <c r="AB307" s="151"/>
      <c r="AC307" s="151"/>
      <c r="AD307" s="151"/>
      <c r="AE307" s="151"/>
      <c r="AP307"/>
      <c r="AQ307"/>
      <c r="AR307" s="35"/>
      <c r="AS307"/>
      <c r="AT307"/>
      <c r="AW307"/>
      <c r="AX307"/>
      <c r="BA307"/>
      <c r="BB307"/>
      <c r="BI307" s="35"/>
      <c r="BJ307" s="35"/>
      <c r="BK307" s="35"/>
      <c r="BL307" s="35"/>
      <c r="BM307" s="151"/>
    </row>
    <row r="308" spans="1:65" ht="16.2">
      <c r="A308" s="18"/>
      <c r="B308" s="17"/>
      <c r="C308" s="18"/>
      <c r="D308" s="9"/>
      <c r="E308" s="9"/>
      <c r="F308" s="9"/>
      <c r="G308" s="9"/>
      <c r="H308" s="9"/>
      <c r="I308" s="9"/>
      <c r="J308" s="9"/>
      <c r="K308" s="17"/>
      <c r="L308" s="17"/>
      <c r="N308" s="127"/>
      <c r="P308" s="9"/>
      <c r="Q308" s="9"/>
      <c r="R308" s="9"/>
      <c r="S308" s="9"/>
      <c r="T308" s="17"/>
      <c r="U308" s="9"/>
      <c r="V308" s="149"/>
      <c r="W308" s="156"/>
      <c r="X308" s="157"/>
      <c r="Y308" s="12"/>
      <c r="Z308" s="158"/>
      <c r="AA308" s="159"/>
      <c r="AB308" s="151"/>
      <c r="AC308" s="151"/>
      <c r="AD308" s="151"/>
      <c r="AE308" s="151"/>
      <c r="AP308"/>
      <c r="AQ308"/>
      <c r="AR308" s="35"/>
      <c r="AS308"/>
      <c r="AT308"/>
      <c r="AW308"/>
      <c r="AX308"/>
      <c r="BA308"/>
      <c r="BB308"/>
      <c r="BI308" s="35"/>
      <c r="BJ308" s="35"/>
      <c r="BK308" s="35"/>
      <c r="BL308" s="35"/>
      <c r="BM308" s="151"/>
    </row>
    <row r="309" spans="1:65" ht="16.2">
      <c r="A309" s="18"/>
      <c r="B309" s="17"/>
      <c r="C309" s="18"/>
      <c r="D309" s="9"/>
      <c r="E309" s="9"/>
      <c r="F309" s="9"/>
      <c r="G309" s="9"/>
      <c r="H309" s="9"/>
      <c r="I309" s="9"/>
      <c r="J309" s="9"/>
      <c r="K309" s="17"/>
      <c r="L309" s="17"/>
      <c r="N309" s="127"/>
      <c r="P309" s="9"/>
      <c r="Q309" s="9"/>
      <c r="R309" s="9"/>
      <c r="S309" s="9"/>
      <c r="T309" s="17"/>
      <c r="U309" s="9"/>
      <c r="V309" s="149"/>
      <c r="W309" s="156"/>
      <c r="X309" s="157"/>
      <c r="Y309" s="12"/>
      <c r="Z309" s="158"/>
      <c r="AA309" s="159"/>
      <c r="AB309" s="151"/>
      <c r="AC309" s="151"/>
      <c r="AD309" s="151"/>
      <c r="AE309" s="151"/>
      <c r="AP309"/>
      <c r="AQ309"/>
      <c r="AR309" s="35"/>
      <c r="AS309"/>
      <c r="AT309"/>
      <c r="AW309"/>
      <c r="AX309"/>
      <c r="BA309"/>
      <c r="BB309"/>
      <c r="BI309" s="35"/>
      <c r="BJ309" s="35"/>
      <c r="BK309" s="35"/>
      <c r="BL309" s="35"/>
      <c r="BM309" s="151"/>
    </row>
    <row r="310" spans="1:65" ht="16.2">
      <c r="A310" s="18"/>
      <c r="B310" s="17"/>
      <c r="C310" s="18"/>
      <c r="D310" s="9"/>
      <c r="E310" s="9"/>
      <c r="F310" s="9"/>
      <c r="G310" s="9"/>
      <c r="H310" s="9"/>
      <c r="I310" s="9"/>
      <c r="J310" s="9"/>
      <c r="K310" s="17"/>
      <c r="L310" s="17"/>
      <c r="N310" s="127"/>
      <c r="P310" s="9"/>
      <c r="Q310" s="9"/>
      <c r="R310" s="9"/>
      <c r="S310" s="9"/>
      <c r="T310" s="17"/>
      <c r="U310" s="9"/>
      <c r="V310" s="149"/>
      <c r="W310" s="156"/>
      <c r="X310" s="157"/>
      <c r="Y310" s="12"/>
      <c r="Z310" s="158"/>
      <c r="AA310" s="159"/>
      <c r="AB310" s="151"/>
      <c r="AC310" s="151"/>
      <c r="AD310" s="151"/>
      <c r="AE310" s="151"/>
      <c r="AP310"/>
      <c r="AQ310"/>
      <c r="AR310" s="35"/>
      <c r="AS310"/>
      <c r="AT310"/>
      <c r="AW310"/>
      <c r="AX310"/>
      <c r="BA310"/>
      <c r="BB310"/>
      <c r="BI310" s="35"/>
      <c r="BJ310" s="35"/>
      <c r="BK310" s="35"/>
      <c r="BL310" s="35"/>
      <c r="BM310" s="151"/>
    </row>
    <row r="311" spans="1:65" ht="16.2">
      <c r="A311" s="18"/>
      <c r="B311" s="17"/>
      <c r="C311" s="18"/>
      <c r="D311" s="9"/>
      <c r="E311" s="9"/>
      <c r="F311" s="9"/>
      <c r="G311" s="9"/>
      <c r="H311" s="9"/>
      <c r="I311" s="9"/>
      <c r="J311" s="9"/>
      <c r="K311" s="17"/>
      <c r="L311" s="17"/>
      <c r="N311" s="127"/>
      <c r="P311" s="9"/>
      <c r="Q311" s="9"/>
      <c r="R311" s="9"/>
      <c r="S311" s="9"/>
      <c r="T311" s="17"/>
      <c r="U311" s="9"/>
      <c r="V311" s="149"/>
      <c r="W311" s="156"/>
      <c r="X311" s="157"/>
      <c r="Y311" s="12"/>
      <c r="Z311" s="158"/>
      <c r="AA311" s="159"/>
      <c r="AB311" s="151"/>
      <c r="AC311" s="151"/>
      <c r="AD311" s="151"/>
      <c r="AE311" s="151"/>
      <c r="AP311"/>
      <c r="AQ311"/>
      <c r="AR311" s="35"/>
      <c r="AS311"/>
      <c r="AT311"/>
      <c r="AW311"/>
      <c r="AX311"/>
      <c r="BA311"/>
      <c r="BB311"/>
      <c r="BI311" s="35"/>
      <c r="BJ311" s="35"/>
      <c r="BK311" s="35"/>
      <c r="BL311" s="35"/>
      <c r="BM311" s="151"/>
    </row>
    <row r="312" spans="1:65" ht="16.2">
      <c r="A312" s="17"/>
      <c r="B312" s="17"/>
      <c r="C312" s="18"/>
      <c r="D312" s="9"/>
      <c r="E312" s="9"/>
      <c r="F312" s="9"/>
      <c r="G312" s="9"/>
      <c r="H312" s="9"/>
      <c r="K312" s="17"/>
      <c r="L312" s="17"/>
      <c r="N312" s="127"/>
      <c r="P312" s="9"/>
      <c r="Q312" s="9"/>
      <c r="R312" s="9"/>
      <c r="S312" s="9"/>
      <c r="T312" s="17"/>
      <c r="U312" s="9"/>
      <c r="V312" s="149"/>
      <c r="W312" s="156"/>
      <c r="X312" s="157"/>
      <c r="Y312" s="12"/>
      <c r="Z312" s="41"/>
      <c r="AA312" s="39"/>
      <c r="AB312" s="40"/>
      <c r="AC312" s="40"/>
      <c r="AD312" s="40"/>
      <c r="AE312" s="40"/>
      <c r="AF312" s="41"/>
      <c r="AG312" s="41"/>
      <c r="AH312" s="41"/>
      <c r="AI312" s="41"/>
      <c r="AJ312" s="41"/>
      <c r="AK312" s="41"/>
      <c r="AL312" s="41"/>
      <c r="AM312" s="41"/>
      <c r="AN312" s="41"/>
      <c r="AO312" s="41"/>
      <c r="AP312"/>
      <c r="AQ312"/>
      <c r="AR312" s="35"/>
      <c r="AS312"/>
      <c r="AT312"/>
      <c r="AW312"/>
      <c r="AX312"/>
      <c r="BA312"/>
      <c r="BB312"/>
      <c r="BI312" s="41"/>
      <c r="BJ312" s="41"/>
      <c r="BK312" s="41"/>
      <c r="BL312" s="41"/>
      <c r="BM312" s="40"/>
    </row>
    <row r="313" spans="1:65" ht="16.2">
      <c r="A313" s="17"/>
      <c r="B313" s="17"/>
      <c r="C313" s="18"/>
      <c r="D313" s="9"/>
      <c r="E313" s="9"/>
      <c r="F313" s="9"/>
      <c r="G313" s="9"/>
      <c r="H313" s="9"/>
      <c r="K313" s="17"/>
      <c r="L313" s="17"/>
      <c r="N313" s="127"/>
      <c r="P313" s="9"/>
      <c r="Q313" s="9"/>
      <c r="R313" s="9"/>
      <c r="S313" s="9"/>
      <c r="T313" s="17"/>
      <c r="U313" s="9"/>
      <c r="V313" s="149"/>
      <c r="W313" s="156"/>
      <c r="X313" s="157"/>
      <c r="Y313" s="12"/>
      <c r="Z313" s="41"/>
      <c r="AA313" s="39"/>
      <c r="AB313" s="40"/>
      <c r="AC313" s="40"/>
      <c r="AD313" s="40"/>
      <c r="AE313" s="40"/>
      <c r="AP313"/>
      <c r="AQ313"/>
      <c r="AR313" s="35"/>
      <c r="AS313"/>
      <c r="AT313"/>
      <c r="AW313"/>
      <c r="AX313"/>
      <c r="BA313"/>
      <c r="BB313"/>
      <c r="BI313" s="35"/>
      <c r="BJ313" s="35"/>
      <c r="BK313" s="35"/>
      <c r="BL313" s="35"/>
      <c r="BM313" s="40"/>
    </row>
    <row r="314" spans="1:65" ht="16.2">
      <c r="A314" s="17"/>
      <c r="B314" s="17"/>
      <c r="C314" s="18"/>
      <c r="D314" s="9"/>
      <c r="E314" s="9"/>
      <c r="F314" s="9"/>
      <c r="G314" s="9"/>
      <c r="H314" s="9"/>
      <c r="K314" s="17"/>
      <c r="L314" s="17"/>
      <c r="N314" s="127"/>
      <c r="P314" s="9"/>
      <c r="Q314" s="9"/>
      <c r="R314" s="9"/>
      <c r="S314" s="9"/>
      <c r="T314" s="17"/>
      <c r="U314" s="9"/>
      <c r="V314" s="149"/>
      <c r="W314" s="156"/>
      <c r="X314" s="157"/>
      <c r="Y314" s="12"/>
      <c r="Z314" s="41"/>
      <c r="AA314" s="39"/>
      <c r="AB314" s="40"/>
      <c r="AC314" s="40"/>
      <c r="AD314" s="40"/>
      <c r="AE314" s="40"/>
      <c r="AP314"/>
      <c r="AQ314"/>
      <c r="AR314" s="35"/>
      <c r="AS314"/>
      <c r="AT314"/>
      <c r="AW314"/>
      <c r="AX314"/>
      <c r="BA314"/>
      <c r="BB314"/>
      <c r="BI314" s="35"/>
      <c r="BJ314" s="35"/>
      <c r="BK314" s="35"/>
      <c r="BL314" s="35"/>
      <c r="BM314" s="40"/>
    </row>
    <row r="315" spans="1:65" ht="16.2">
      <c r="A315" s="17"/>
      <c r="B315" s="17"/>
      <c r="C315" s="18"/>
      <c r="D315" s="9"/>
      <c r="E315" s="9"/>
      <c r="F315" s="9"/>
      <c r="G315" s="9"/>
      <c r="H315" s="9"/>
      <c r="K315" s="17"/>
      <c r="L315" s="17"/>
      <c r="N315" s="127"/>
      <c r="P315" s="9"/>
      <c r="Q315" s="9"/>
      <c r="R315" s="9"/>
      <c r="S315" s="9"/>
      <c r="T315" s="17"/>
      <c r="U315" s="9"/>
      <c r="V315" s="149"/>
      <c r="W315" s="156"/>
      <c r="X315" s="157"/>
      <c r="Y315" s="12"/>
      <c r="Z315" s="41"/>
      <c r="AA315" s="39"/>
      <c r="AB315" s="40"/>
      <c r="AC315" s="40"/>
      <c r="AD315" s="40"/>
      <c r="AE315" s="40"/>
      <c r="AP315"/>
      <c r="AQ315"/>
      <c r="AR315" s="35"/>
      <c r="AS315"/>
      <c r="AT315"/>
      <c r="AW315"/>
      <c r="AX315"/>
      <c r="BA315"/>
      <c r="BB315"/>
      <c r="BI315" s="35"/>
      <c r="BJ315" s="35"/>
      <c r="BK315" s="35"/>
      <c r="BL315" s="35"/>
      <c r="BM315" s="40"/>
    </row>
    <row r="316" spans="1:65" ht="16.2">
      <c r="A316" s="17"/>
      <c r="B316" s="17"/>
      <c r="C316" s="18"/>
      <c r="D316" s="9"/>
      <c r="E316" s="9"/>
      <c r="F316" s="9"/>
      <c r="G316" s="9"/>
      <c r="H316" s="9"/>
      <c r="K316" s="17"/>
      <c r="L316" s="17"/>
      <c r="N316" s="127"/>
      <c r="P316" s="9"/>
      <c r="Q316" s="9"/>
      <c r="R316" s="9"/>
      <c r="S316" s="9"/>
      <c r="T316" s="17"/>
      <c r="U316" s="9"/>
      <c r="V316" s="149"/>
      <c r="W316" s="156"/>
      <c r="X316" s="157"/>
      <c r="Y316" s="12"/>
      <c r="Z316" s="41"/>
      <c r="AA316" s="39"/>
      <c r="AB316" s="40"/>
      <c r="AC316" s="40"/>
      <c r="AD316" s="40"/>
      <c r="AE316" s="40"/>
      <c r="AP316"/>
      <c r="AQ316"/>
      <c r="AR316" s="35"/>
      <c r="AS316"/>
      <c r="AT316"/>
      <c r="AW316"/>
      <c r="AX316"/>
      <c r="BA316"/>
      <c r="BB316"/>
      <c r="BI316" s="35"/>
      <c r="BJ316" s="35"/>
      <c r="BK316" s="35"/>
      <c r="BL316" s="35"/>
      <c r="BM316" s="40"/>
    </row>
    <row r="317" spans="1:65" ht="16.2">
      <c r="A317" s="17"/>
      <c r="B317" s="17"/>
      <c r="C317" s="18"/>
      <c r="D317" s="9"/>
      <c r="E317" s="9"/>
      <c r="F317" s="9"/>
      <c r="G317" s="9"/>
      <c r="H317" s="9"/>
      <c r="K317" s="17"/>
      <c r="L317" s="17"/>
      <c r="N317" s="127"/>
      <c r="P317" s="9"/>
      <c r="Q317" s="9"/>
      <c r="R317" s="9"/>
      <c r="S317" s="9"/>
      <c r="T317" s="17"/>
      <c r="U317" s="9"/>
      <c r="V317" s="149"/>
      <c r="W317" s="156"/>
      <c r="X317" s="157"/>
      <c r="Y317" s="12"/>
      <c r="Z317" s="41"/>
      <c r="AA317" s="39"/>
      <c r="AB317" s="40"/>
      <c r="AC317" s="40"/>
      <c r="AD317" s="40"/>
      <c r="AE317" s="40"/>
      <c r="AP317"/>
      <c r="AQ317"/>
      <c r="AR317" s="35"/>
      <c r="AS317"/>
      <c r="AT317"/>
      <c r="AW317"/>
      <c r="AX317"/>
      <c r="BA317"/>
      <c r="BB317"/>
      <c r="BI317" s="35"/>
      <c r="BJ317" s="35"/>
      <c r="BK317" s="35"/>
      <c r="BL317" s="35"/>
      <c r="BM317" s="40"/>
    </row>
    <row r="318" spans="1:65" ht="16.2">
      <c r="A318" s="17"/>
      <c r="B318" s="17"/>
      <c r="C318" s="18"/>
      <c r="D318" s="9"/>
      <c r="E318" s="9"/>
      <c r="F318" s="9"/>
      <c r="G318" s="9"/>
      <c r="H318" s="9"/>
      <c r="K318" s="17"/>
      <c r="L318" s="17"/>
      <c r="N318" s="127"/>
      <c r="P318" s="9"/>
      <c r="Q318" s="9"/>
      <c r="R318" s="9"/>
      <c r="S318" s="9"/>
      <c r="T318" s="17"/>
      <c r="U318" s="9"/>
      <c r="V318" s="149"/>
      <c r="W318" s="156"/>
      <c r="X318" s="157"/>
      <c r="Y318" s="12"/>
      <c r="Z318" s="41"/>
      <c r="AA318" s="39"/>
      <c r="AB318" s="40"/>
      <c r="AC318" s="40"/>
      <c r="AD318" s="40"/>
      <c r="AE318" s="40"/>
      <c r="AP318"/>
      <c r="AQ318"/>
      <c r="AR318" s="35"/>
      <c r="AS318"/>
      <c r="AT318"/>
      <c r="AW318"/>
      <c r="AX318"/>
      <c r="BA318"/>
      <c r="BB318"/>
      <c r="BI318" s="35"/>
      <c r="BJ318" s="35"/>
      <c r="BK318" s="35"/>
      <c r="BL318" s="35"/>
      <c r="BM318" s="40"/>
    </row>
    <row r="319" spans="1:65" ht="16.2">
      <c r="A319" s="17"/>
      <c r="B319" s="17"/>
      <c r="C319" s="18"/>
      <c r="D319" s="9"/>
      <c r="E319" s="9"/>
      <c r="F319" s="9"/>
      <c r="G319" s="9"/>
      <c r="H319" s="9"/>
      <c r="K319" s="17"/>
      <c r="L319" s="17"/>
      <c r="N319" s="127"/>
      <c r="P319" s="9"/>
      <c r="Q319" s="9"/>
      <c r="R319" s="9"/>
      <c r="S319" s="9"/>
      <c r="T319" s="17"/>
      <c r="U319" s="9"/>
      <c r="V319" s="149"/>
      <c r="W319" s="156"/>
      <c r="X319" s="157"/>
      <c r="Y319" s="12"/>
      <c r="Z319" s="41"/>
      <c r="AA319" s="39"/>
      <c r="AB319" s="40"/>
      <c r="AC319" s="40"/>
      <c r="AD319" s="40"/>
      <c r="AE319" s="40"/>
      <c r="AP319"/>
      <c r="AQ319"/>
      <c r="AR319" s="35"/>
      <c r="AS319"/>
      <c r="AT319"/>
      <c r="AW319"/>
      <c r="AX319"/>
      <c r="BA319"/>
      <c r="BB319"/>
      <c r="BI319" s="35"/>
      <c r="BJ319" s="35"/>
      <c r="BK319" s="35"/>
      <c r="BL319" s="35"/>
      <c r="BM319" s="40"/>
    </row>
    <row r="320" spans="1:65" ht="16.2">
      <c r="A320" s="17"/>
      <c r="B320" s="17"/>
      <c r="C320" s="18"/>
      <c r="D320" s="9"/>
      <c r="E320" s="9"/>
      <c r="F320" s="9"/>
      <c r="G320" s="9"/>
      <c r="H320" s="9"/>
      <c r="K320" s="17"/>
      <c r="L320" s="17"/>
      <c r="N320" s="127"/>
      <c r="P320" s="9"/>
      <c r="Q320" s="9"/>
      <c r="R320" s="9"/>
      <c r="S320" s="9"/>
      <c r="T320" s="17"/>
      <c r="U320" s="9"/>
      <c r="V320" s="149"/>
      <c r="W320" s="156"/>
      <c r="X320" s="157"/>
      <c r="Y320" s="12"/>
      <c r="Z320" s="41"/>
      <c r="AA320" s="39"/>
      <c r="AB320" s="40"/>
      <c r="AC320" s="40"/>
      <c r="AD320" s="40"/>
      <c r="AE320" s="40"/>
      <c r="AP320"/>
      <c r="AQ320"/>
      <c r="AR320" s="35"/>
      <c r="AS320"/>
      <c r="AT320"/>
      <c r="AW320"/>
      <c r="AX320"/>
      <c r="BA320"/>
      <c r="BB320"/>
      <c r="BI320" s="35"/>
      <c r="BJ320" s="35"/>
      <c r="BK320" s="35"/>
      <c r="BL320" s="35"/>
      <c r="BM320" s="40"/>
    </row>
    <row r="321" spans="1:65" ht="16.2">
      <c r="A321" s="17"/>
      <c r="B321" s="17"/>
      <c r="C321" s="18"/>
      <c r="D321" s="9"/>
      <c r="E321" s="9"/>
      <c r="F321" s="9"/>
      <c r="G321" s="9"/>
      <c r="H321" s="9"/>
      <c r="K321" s="17"/>
      <c r="L321" s="17"/>
      <c r="N321" s="127"/>
      <c r="P321" s="9"/>
      <c r="Q321" s="9"/>
      <c r="R321" s="9"/>
      <c r="S321" s="9"/>
      <c r="T321" s="17"/>
      <c r="U321" s="9"/>
      <c r="V321" s="149"/>
      <c r="W321" s="156"/>
      <c r="X321" s="157"/>
      <c r="Y321" s="12"/>
      <c r="Z321" s="41"/>
      <c r="AA321" s="39"/>
      <c r="AB321" s="40"/>
      <c r="AC321" s="40"/>
      <c r="AD321" s="40"/>
      <c r="AE321" s="40"/>
      <c r="AP321"/>
      <c r="AQ321"/>
      <c r="AR321" s="35"/>
      <c r="AS321"/>
      <c r="AT321"/>
      <c r="AW321"/>
      <c r="AX321"/>
      <c r="BA321"/>
      <c r="BB321"/>
      <c r="BI321" s="35"/>
      <c r="BJ321" s="35"/>
      <c r="BK321" s="35"/>
      <c r="BL321" s="35"/>
      <c r="BM321" s="40"/>
    </row>
    <row r="322" spans="1:65" ht="16.2">
      <c r="A322" s="17"/>
      <c r="B322" s="17"/>
      <c r="C322" s="18"/>
      <c r="D322" s="9"/>
      <c r="E322" s="9"/>
      <c r="F322" s="9"/>
      <c r="G322" s="9"/>
      <c r="H322" s="9"/>
      <c r="K322" s="17"/>
      <c r="L322" s="17"/>
      <c r="N322" s="127"/>
      <c r="P322" s="9"/>
      <c r="Q322" s="9"/>
      <c r="R322" s="9"/>
      <c r="S322" s="9"/>
      <c r="T322" s="17"/>
      <c r="V322" s="149"/>
      <c r="W322" s="156"/>
      <c r="X322" s="157"/>
      <c r="Y322" s="12"/>
      <c r="Z322" s="41"/>
      <c r="AA322" s="39"/>
      <c r="AB322" s="40"/>
      <c r="AC322" s="40"/>
      <c r="AD322" s="40"/>
      <c r="AE322" s="40"/>
      <c r="AP322"/>
      <c r="AQ322"/>
      <c r="AR322" s="35"/>
      <c r="AS322"/>
      <c r="AT322"/>
      <c r="AW322"/>
      <c r="AX322"/>
      <c r="BA322"/>
      <c r="BB322"/>
      <c r="BI322" s="35"/>
      <c r="BJ322" s="35"/>
      <c r="BK322" s="35"/>
      <c r="BL322" s="35"/>
      <c r="BM322" s="40"/>
    </row>
    <row r="323" spans="1:65" ht="16.2">
      <c r="A323" s="17"/>
      <c r="B323" s="17"/>
      <c r="C323" s="18"/>
      <c r="D323" s="9"/>
      <c r="E323" s="9"/>
      <c r="F323" s="9"/>
      <c r="G323" s="9"/>
      <c r="H323" s="9"/>
      <c r="K323" s="17"/>
      <c r="L323" s="17"/>
      <c r="N323" s="127"/>
      <c r="P323" s="9"/>
      <c r="Q323" s="9"/>
      <c r="R323" s="9"/>
      <c r="S323" s="9"/>
      <c r="T323" s="17"/>
      <c r="V323" s="149"/>
      <c r="W323" s="156"/>
      <c r="X323" s="157"/>
      <c r="Y323" s="12"/>
      <c r="Z323" s="41"/>
      <c r="AA323" s="39"/>
      <c r="AB323" s="40"/>
      <c r="AC323" s="40"/>
      <c r="AD323" s="40"/>
      <c r="AE323" s="40"/>
      <c r="AP323"/>
      <c r="AQ323"/>
      <c r="AR323" s="35"/>
      <c r="AS323"/>
      <c r="AT323"/>
      <c r="AW323"/>
      <c r="AX323"/>
      <c r="BA323"/>
      <c r="BB323"/>
      <c r="BI323" s="35"/>
      <c r="BJ323" s="35"/>
      <c r="BK323" s="35"/>
      <c r="BL323" s="35"/>
      <c r="BM323" s="40"/>
    </row>
    <row r="324" spans="1:65" ht="16.2">
      <c r="A324" s="17"/>
      <c r="B324" s="17"/>
      <c r="C324" s="18"/>
      <c r="D324" s="9"/>
      <c r="E324" s="9"/>
      <c r="F324" s="9"/>
      <c r="G324" s="9"/>
      <c r="H324" s="9"/>
      <c r="K324" s="17"/>
      <c r="L324" s="17"/>
      <c r="N324" s="127"/>
      <c r="P324" s="9"/>
      <c r="Q324" s="9"/>
      <c r="R324" s="9"/>
      <c r="S324" s="9"/>
      <c r="T324" s="17"/>
      <c r="V324" s="149"/>
      <c r="W324" s="156"/>
      <c r="X324" s="157"/>
      <c r="Y324" s="12"/>
      <c r="Z324" s="41"/>
      <c r="AA324" s="39"/>
      <c r="AB324" s="40"/>
      <c r="AC324" s="40"/>
      <c r="AD324" s="40"/>
      <c r="AE324" s="40"/>
      <c r="AP324"/>
      <c r="AQ324"/>
      <c r="AR324" s="35"/>
      <c r="AS324"/>
      <c r="AT324"/>
      <c r="AW324"/>
      <c r="AX324"/>
      <c r="BA324"/>
      <c r="BB324"/>
      <c r="BI324" s="35"/>
      <c r="BJ324" s="35"/>
      <c r="BK324" s="35"/>
      <c r="BL324" s="35"/>
      <c r="BM324" s="40"/>
    </row>
    <row r="325" spans="1:65" ht="16.2">
      <c r="A325" s="17"/>
      <c r="B325" s="17"/>
      <c r="C325" s="18"/>
      <c r="D325" s="9"/>
      <c r="E325" s="9"/>
      <c r="F325" s="9"/>
      <c r="G325" s="9"/>
      <c r="H325" s="9"/>
      <c r="K325" s="17"/>
      <c r="L325" s="17"/>
      <c r="N325" s="127"/>
      <c r="P325" s="9"/>
      <c r="Q325" s="9"/>
      <c r="R325" s="9"/>
      <c r="S325" s="9"/>
      <c r="T325" s="17"/>
      <c r="V325" s="149"/>
      <c r="W325" s="156"/>
      <c r="X325" s="157"/>
      <c r="Y325" s="12"/>
      <c r="Z325" s="41"/>
      <c r="AA325" s="39"/>
      <c r="AB325" s="40"/>
      <c r="AC325" s="40"/>
      <c r="AD325" s="40"/>
      <c r="AE325" s="40"/>
      <c r="AP325"/>
      <c r="AQ325"/>
      <c r="AR325" s="35"/>
      <c r="AS325"/>
      <c r="AT325"/>
      <c r="AW325"/>
      <c r="AX325"/>
      <c r="BA325"/>
      <c r="BB325"/>
      <c r="BI325" s="35"/>
      <c r="BJ325" s="35"/>
      <c r="BK325" s="35"/>
      <c r="BL325" s="35"/>
      <c r="BM325" s="40"/>
    </row>
    <row r="326" spans="1:65" ht="16.2">
      <c r="A326" s="17"/>
      <c r="B326" s="17"/>
      <c r="C326" s="18"/>
      <c r="D326" s="9"/>
      <c r="E326" s="9"/>
      <c r="F326" s="9"/>
      <c r="G326" s="9"/>
      <c r="H326" s="9"/>
      <c r="K326" s="17"/>
      <c r="L326" s="17"/>
      <c r="N326" s="127"/>
      <c r="P326" s="9"/>
      <c r="Q326" s="9"/>
      <c r="R326" s="9"/>
      <c r="S326" s="9"/>
      <c r="T326" s="17"/>
      <c r="V326" s="149"/>
      <c r="W326" s="156"/>
      <c r="X326" s="157"/>
      <c r="Y326" s="12"/>
      <c r="Z326" s="41"/>
      <c r="AA326" s="39"/>
      <c r="AB326" s="40"/>
      <c r="AC326" s="40"/>
      <c r="AD326" s="40"/>
      <c r="AE326" s="40"/>
      <c r="AP326"/>
      <c r="AQ326"/>
      <c r="AR326" s="35"/>
      <c r="AS326"/>
      <c r="AT326"/>
      <c r="AW326"/>
      <c r="AX326"/>
      <c r="BA326"/>
      <c r="BB326"/>
      <c r="BI326" s="35"/>
      <c r="BJ326" s="35"/>
      <c r="BK326" s="35"/>
      <c r="BL326" s="35"/>
      <c r="BM326" s="40"/>
    </row>
    <row r="327" spans="1:65" ht="16.2">
      <c r="A327" s="17"/>
      <c r="B327" s="17"/>
      <c r="C327" s="18"/>
      <c r="D327" s="9"/>
      <c r="E327" s="9"/>
      <c r="F327" s="9"/>
      <c r="G327" s="9"/>
      <c r="H327" s="9"/>
      <c r="K327" s="17"/>
      <c r="L327" s="17"/>
      <c r="N327" s="127"/>
      <c r="P327" s="9"/>
      <c r="Q327" s="9"/>
      <c r="R327" s="9"/>
      <c r="S327" s="9"/>
      <c r="T327" s="17"/>
      <c r="V327" s="149"/>
      <c r="W327" s="156"/>
      <c r="X327" s="157"/>
      <c r="Y327" s="12"/>
      <c r="Z327" s="41"/>
      <c r="AA327" s="39"/>
      <c r="AB327" s="40"/>
      <c r="AC327" s="40"/>
      <c r="AD327" s="40"/>
      <c r="AE327" s="40"/>
      <c r="AP327"/>
      <c r="AQ327"/>
      <c r="AR327" s="35"/>
      <c r="AS327"/>
      <c r="AT327"/>
      <c r="AW327"/>
      <c r="AX327"/>
      <c r="BA327"/>
      <c r="BB327"/>
      <c r="BI327" s="35"/>
      <c r="BJ327" s="35"/>
      <c r="BK327" s="35"/>
      <c r="BL327" s="35"/>
      <c r="BM327" s="40"/>
    </row>
    <row r="328" spans="1:65" ht="16.2">
      <c r="A328" s="17"/>
      <c r="B328" s="17"/>
      <c r="C328" s="18"/>
      <c r="D328" s="9"/>
      <c r="E328" s="9"/>
      <c r="F328" s="9"/>
      <c r="G328" s="9"/>
      <c r="H328" s="9"/>
      <c r="K328" s="17"/>
      <c r="L328" s="17"/>
      <c r="N328" s="127"/>
      <c r="P328" s="9"/>
      <c r="Q328" s="9"/>
      <c r="R328" s="9"/>
      <c r="S328" s="9"/>
      <c r="T328" s="17"/>
      <c r="V328" s="149"/>
      <c r="W328" s="156"/>
      <c r="X328" s="157"/>
      <c r="Y328" s="12"/>
      <c r="Z328" s="41"/>
      <c r="AA328" s="39"/>
      <c r="AB328" s="40"/>
      <c r="AC328" s="40"/>
      <c r="AD328" s="40"/>
      <c r="AE328" s="40"/>
      <c r="AP328"/>
      <c r="AQ328"/>
      <c r="AR328" s="35"/>
      <c r="AS328"/>
      <c r="AT328"/>
      <c r="AW328"/>
      <c r="AX328"/>
      <c r="BA328"/>
      <c r="BB328"/>
      <c r="BI328" s="35"/>
      <c r="BJ328" s="35"/>
      <c r="BK328" s="35"/>
      <c r="BL328" s="35"/>
      <c r="BM328" s="40"/>
    </row>
    <row r="329" spans="1:65" ht="16.2">
      <c r="A329" s="17"/>
      <c r="B329" s="17"/>
      <c r="C329" s="18"/>
      <c r="D329" s="9"/>
      <c r="E329" s="9"/>
      <c r="F329" s="9"/>
      <c r="G329" s="9"/>
      <c r="H329" s="9"/>
      <c r="K329" s="17"/>
      <c r="L329" s="17"/>
      <c r="N329" s="127"/>
      <c r="P329" s="9"/>
      <c r="Q329" s="9"/>
      <c r="R329" s="9"/>
      <c r="S329" s="9"/>
      <c r="T329" s="17"/>
      <c r="V329" s="149"/>
      <c r="W329" s="156"/>
      <c r="X329" s="157"/>
      <c r="Y329" s="12"/>
      <c r="Z329" s="41"/>
      <c r="AA329" s="39"/>
      <c r="AB329" s="40"/>
      <c r="AC329" s="40"/>
      <c r="AD329" s="40"/>
      <c r="AE329" s="40"/>
      <c r="AP329"/>
      <c r="AQ329"/>
      <c r="AR329" s="35"/>
      <c r="AS329"/>
      <c r="AT329"/>
      <c r="AW329"/>
      <c r="AX329"/>
      <c r="BA329"/>
      <c r="BB329"/>
      <c r="BI329" s="35"/>
      <c r="BJ329" s="35"/>
      <c r="BK329" s="35"/>
      <c r="BL329" s="35"/>
      <c r="BM329" s="40"/>
    </row>
    <row r="330" spans="1:65" ht="16.2">
      <c r="A330" s="17"/>
      <c r="B330" s="17"/>
      <c r="C330" s="18"/>
      <c r="D330" s="9"/>
      <c r="E330" s="9"/>
      <c r="F330" s="9"/>
      <c r="G330" s="9"/>
      <c r="H330" s="9"/>
      <c r="K330" s="17"/>
      <c r="L330" s="17"/>
      <c r="N330" s="127"/>
      <c r="P330" s="9"/>
      <c r="Q330" s="9"/>
      <c r="R330" s="9"/>
      <c r="S330" s="9"/>
      <c r="T330" s="17"/>
      <c r="V330" s="149"/>
      <c r="W330" s="156"/>
      <c r="X330" s="157"/>
      <c r="Y330" s="12"/>
      <c r="Z330" s="41"/>
      <c r="AA330" s="39"/>
      <c r="AB330" s="40"/>
      <c r="AC330" s="40"/>
      <c r="AD330" s="40"/>
      <c r="AE330" s="40"/>
      <c r="AP330"/>
      <c r="AQ330"/>
      <c r="AR330" s="35"/>
      <c r="AS330"/>
      <c r="AT330"/>
      <c r="AW330"/>
      <c r="AX330"/>
      <c r="BA330"/>
      <c r="BB330"/>
      <c r="BI330" s="35"/>
      <c r="BJ330" s="35"/>
      <c r="BK330" s="35"/>
      <c r="BL330" s="35"/>
      <c r="BM330" s="40"/>
    </row>
    <row r="331" spans="1:65" ht="16.2">
      <c r="A331" s="17"/>
      <c r="B331" s="17"/>
      <c r="C331" s="18"/>
      <c r="D331" s="9"/>
      <c r="E331" s="9"/>
      <c r="F331" s="9"/>
      <c r="G331" s="9"/>
      <c r="H331" s="9"/>
      <c r="K331" s="17"/>
      <c r="L331" s="17"/>
      <c r="N331" s="127"/>
      <c r="P331" s="9"/>
      <c r="Q331" s="9"/>
      <c r="R331" s="9"/>
      <c r="S331" s="9"/>
      <c r="T331" s="17"/>
      <c r="U331" s="14"/>
      <c r="V331" s="149"/>
      <c r="W331" s="156"/>
      <c r="X331" s="157"/>
      <c r="Y331" s="12"/>
      <c r="Z331" s="41"/>
      <c r="AA331" s="39"/>
      <c r="AB331" s="40"/>
      <c r="AC331" s="40"/>
      <c r="AD331" s="40"/>
      <c r="AE331" s="40"/>
      <c r="AP331"/>
      <c r="AQ331"/>
      <c r="AR331" s="35"/>
      <c r="AS331"/>
      <c r="AT331"/>
      <c r="AW331"/>
      <c r="AX331"/>
      <c r="BA331"/>
      <c r="BB331"/>
      <c r="BI331" s="35"/>
      <c r="BJ331" s="35"/>
      <c r="BK331" s="35"/>
      <c r="BL331" s="35"/>
      <c r="BM331" s="40"/>
    </row>
    <row r="332" spans="1:65" ht="16.2">
      <c r="A332" s="17"/>
      <c r="B332" s="17"/>
      <c r="C332" s="18"/>
      <c r="D332" s="9"/>
      <c r="E332" s="9"/>
      <c r="F332" s="9"/>
      <c r="G332" s="9"/>
      <c r="H332" s="9"/>
      <c r="K332" s="17"/>
      <c r="L332" s="17"/>
      <c r="N332" s="127"/>
      <c r="P332" s="9"/>
      <c r="Q332" s="9"/>
      <c r="R332" s="9"/>
      <c r="S332" s="9"/>
      <c r="T332" s="17"/>
      <c r="V332" s="149"/>
      <c r="W332" s="156"/>
      <c r="X332" s="157"/>
      <c r="Y332" s="12"/>
      <c r="Z332" s="41"/>
      <c r="AA332" s="39"/>
      <c r="AB332" s="40"/>
      <c r="AC332" s="40"/>
      <c r="AD332" s="40"/>
      <c r="AE332" s="40"/>
      <c r="AP332"/>
      <c r="AQ332"/>
      <c r="AR332" s="35"/>
      <c r="AS332"/>
      <c r="AT332"/>
      <c r="AW332"/>
      <c r="AX332"/>
      <c r="BA332"/>
      <c r="BB332"/>
      <c r="BI332" s="35"/>
      <c r="BJ332" s="35"/>
      <c r="BK332" s="35"/>
      <c r="BL332" s="35"/>
      <c r="BM332" s="40"/>
    </row>
    <row r="333" spans="1:65" ht="16.2">
      <c r="A333" s="17"/>
      <c r="B333" s="17"/>
      <c r="C333" s="18"/>
      <c r="D333" s="9"/>
      <c r="E333" s="9"/>
      <c r="F333" s="9"/>
      <c r="G333" s="9"/>
      <c r="H333" s="9"/>
      <c r="K333" s="17"/>
      <c r="L333" s="17"/>
      <c r="N333" s="127"/>
      <c r="P333" s="9"/>
      <c r="Q333" s="9"/>
      <c r="R333" s="9"/>
      <c r="S333" s="9"/>
      <c r="T333" s="17"/>
      <c r="V333" s="149"/>
      <c r="W333" s="156"/>
      <c r="X333" s="157"/>
      <c r="Y333" s="12"/>
      <c r="Z333" s="41"/>
      <c r="AA333" s="39"/>
      <c r="AB333" s="40"/>
      <c r="AC333" s="40"/>
      <c r="AD333" s="40"/>
      <c r="AE333" s="40"/>
      <c r="AP333"/>
      <c r="AQ333"/>
      <c r="AR333" s="35"/>
      <c r="AS333"/>
      <c r="AT333"/>
      <c r="AW333"/>
      <c r="AX333"/>
      <c r="BA333"/>
      <c r="BB333"/>
      <c r="BI333" s="35"/>
      <c r="BJ333" s="35"/>
      <c r="BK333" s="35"/>
      <c r="BL333" s="35"/>
      <c r="BM333" s="40"/>
    </row>
    <row r="334" spans="1:65" ht="16.2">
      <c r="A334" s="17"/>
      <c r="B334" s="17"/>
      <c r="C334" s="18"/>
      <c r="D334" s="9"/>
      <c r="E334" s="9"/>
      <c r="F334" s="9"/>
      <c r="G334" s="9"/>
      <c r="H334" s="9"/>
      <c r="K334" s="17"/>
      <c r="L334" s="17"/>
      <c r="N334" s="127"/>
      <c r="P334" s="9"/>
      <c r="Q334" s="9"/>
      <c r="R334" s="9"/>
      <c r="S334" s="9"/>
      <c r="T334" s="17"/>
      <c r="V334" s="149"/>
      <c r="W334" s="156"/>
      <c r="X334" s="157"/>
      <c r="Y334" s="12"/>
      <c r="Z334" s="41"/>
      <c r="AA334" s="39"/>
      <c r="AB334" s="40"/>
      <c r="AC334" s="40"/>
      <c r="AD334" s="40"/>
      <c r="AE334" s="40"/>
      <c r="AP334"/>
      <c r="AQ334"/>
      <c r="AR334" s="35"/>
      <c r="AS334"/>
      <c r="AT334"/>
      <c r="AW334"/>
      <c r="AX334"/>
      <c r="BA334"/>
      <c r="BB334"/>
      <c r="BI334" s="35"/>
      <c r="BJ334" s="35"/>
      <c r="BK334" s="35"/>
      <c r="BL334" s="35"/>
      <c r="BM334" s="40"/>
    </row>
    <row r="335" spans="1:65" ht="16.2">
      <c r="A335" s="17"/>
      <c r="B335" s="17"/>
      <c r="C335" s="18"/>
      <c r="D335" s="9"/>
      <c r="E335" s="9"/>
      <c r="F335" s="9"/>
      <c r="G335" s="9"/>
      <c r="H335" s="9"/>
      <c r="K335" s="17"/>
      <c r="L335" s="17"/>
      <c r="N335" s="127"/>
      <c r="P335" s="9"/>
      <c r="Q335" s="9"/>
      <c r="R335" s="9"/>
      <c r="S335" s="9"/>
      <c r="T335" s="17"/>
      <c r="V335" s="149"/>
      <c r="W335" s="156"/>
      <c r="X335" s="157"/>
      <c r="Y335" s="12"/>
      <c r="Z335" s="41"/>
      <c r="AA335" s="39"/>
      <c r="AB335" s="40"/>
      <c r="AC335" s="40"/>
      <c r="AD335" s="40"/>
      <c r="AE335" s="40"/>
      <c r="AP335"/>
      <c r="AQ335"/>
      <c r="AR335" s="35"/>
      <c r="AS335"/>
      <c r="AT335"/>
      <c r="AW335"/>
      <c r="AX335"/>
      <c r="BA335"/>
      <c r="BB335"/>
      <c r="BI335" s="35"/>
      <c r="BJ335" s="35"/>
      <c r="BK335" s="35"/>
      <c r="BL335" s="35"/>
      <c r="BM335" s="40"/>
    </row>
    <row r="336" spans="1:65" ht="16.2">
      <c r="A336" s="17"/>
      <c r="B336" s="17"/>
      <c r="C336" s="18"/>
      <c r="D336" s="9"/>
      <c r="E336" s="9"/>
      <c r="F336" s="9"/>
      <c r="G336" s="9"/>
      <c r="H336" s="9"/>
      <c r="K336" s="17"/>
      <c r="L336" s="17"/>
      <c r="N336" s="127"/>
      <c r="P336" s="9"/>
      <c r="Q336" s="9"/>
      <c r="R336" s="9"/>
      <c r="S336" s="9"/>
      <c r="T336" s="17"/>
      <c r="V336" s="149"/>
      <c r="W336" s="156"/>
      <c r="X336" s="157"/>
      <c r="Y336" s="12"/>
      <c r="Z336" s="41"/>
      <c r="AA336" s="39"/>
      <c r="AB336" s="40"/>
      <c r="AC336" s="40"/>
      <c r="AD336" s="40"/>
      <c r="AE336" s="40"/>
      <c r="AP336"/>
      <c r="AQ336"/>
      <c r="AR336" s="35"/>
      <c r="AS336"/>
      <c r="AT336"/>
      <c r="AW336"/>
      <c r="AX336"/>
      <c r="BA336"/>
      <c r="BB336"/>
      <c r="BI336" s="35"/>
      <c r="BJ336" s="35"/>
      <c r="BK336" s="35"/>
      <c r="BL336" s="35"/>
      <c r="BM336" s="40"/>
    </row>
    <row r="337" spans="1:65" ht="16.2">
      <c r="A337" s="17"/>
      <c r="B337" s="17"/>
      <c r="C337" s="18"/>
      <c r="D337" s="9"/>
      <c r="E337" s="9"/>
      <c r="F337" s="9"/>
      <c r="G337" s="9"/>
      <c r="H337" s="9"/>
      <c r="K337" s="17"/>
      <c r="L337" s="17"/>
      <c r="N337" s="127"/>
      <c r="P337" s="9"/>
      <c r="Q337" s="9"/>
      <c r="R337" s="9"/>
      <c r="S337" s="9"/>
      <c r="T337" s="17"/>
      <c r="V337" s="149"/>
      <c r="W337" s="156"/>
      <c r="X337" s="157"/>
      <c r="Y337" s="12"/>
      <c r="Z337" s="41"/>
      <c r="AA337" s="39"/>
      <c r="AB337" s="40"/>
      <c r="AC337" s="40"/>
      <c r="AD337" s="40"/>
      <c r="AE337" s="40"/>
      <c r="AP337"/>
      <c r="AQ337"/>
      <c r="AR337" s="35"/>
      <c r="AS337"/>
      <c r="AT337"/>
      <c r="AW337"/>
      <c r="AX337"/>
      <c r="BA337"/>
      <c r="BB337"/>
      <c r="BI337" s="35"/>
      <c r="BJ337" s="35"/>
      <c r="BK337" s="35"/>
      <c r="BL337" s="35"/>
      <c r="BM337" s="40"/>
    </row>
    <row r="338" spans="1:65" ht="16.2">
      <c r="A338" s="17"/>
      <c r="B338" s="17"/>
      <c r="C338" s="18"/>
      <c r="D338" s="9"/>
      <c r="E338" s="9"/>
      <c r="F338" s="9"/>
      <c r="G338" s="9"/>
      <c r="H338" s="9"/>
      <c r="K338" s="17"/>
      <c r="L338" s="17"/>
      <c r="N338" s="127"/>
      <c r="P338" s="9"/>
      <c r="Q338" s="9"/>
      <c r="R338" s="9"/>
      <c r="S338" s="9"/>
      <c r="T338" s="17"/>
      <c r="V338" s="149"/>
      <c r="W338" s="156"/>
      <c r="X338" s="157"/>
      <c r="Y338" s="12"/>
      <c r="Z338" s="41"/>
      <c r="AA338" s="39"/>
      <c r="AB338" s="40"/>
      <c r="AC338" s="40"/>
      <c r="AD338" s="40"/>
      <c r="AE338" s="40"/>
      <c r="AP338"/>
      <c r="AQ338"/>
      <c r="AR338" s="35"/>
      <c r="AS338"/>
      <c r="AT338"/>
      <c r="AW338"/>
      <c r="AX338"/>
      <c r="BA338"/>
      <c r="BB338"/>
      <c r="BI338" s="35"/>
      <c r="BJ338" s="35"/>
      <c r="BK338" s="35"/>
      <c r="BL338" s="35"/>
      <c r="BM338" s="40"/>
    </row>
    <row r="339" spans="1:65" ht="16.2">
      <c r="A339" s="17"/>
      <c r="B339" s="17"/>
      <c r="C339" s="18"/>
      <c r="D339" s="9"/>
      <c r="E339" s="9"/>
      <c r="F339" s="9"/>
      <c r="G339" s="9"/>
      <c r="H339" s="9"/>
      <c r="K339" s="17"/>
      <c r="L339" s="17"/>
      <c r="N339" s="127"/>
      <c r="P339" s="9"/>
      <c r="Q339" s="9"/>
      <c r="R339" s="9"/>
      <c r="S339" s="9"/>
      <c r="T339" s="17"/>
      <c r="V339" s="149"/>
      <c r="W339" s="156"/>
      <c r="X339" s="157"/>
      <c r="Y339" s="12"/>
      <c r="Z339" s="41"/>
      <c r="AA339" s="39"/>
      <c r="AB339" s="40"/>
      <c r="AC339" s="40"/>
      <c r="AD339" s="40"/>
      <c r="AE339" s="40"/>
      <c r="AP339"/>
      <c r="AQ339"/>
      <c r="AR339" s="35"/>
      <c r="AS339"/>
      <c r="AT339"/>
      <c r="AW339"/>
      <c r="AX339"/>
      <c r="BA339"/>
      <c r="BB339"/>
      <c r="BI339" s="35"/>
      <c r="BJ339" s="35"/>
      <c r="BK339" s="35"/>
      <c r="BL339" s="35"/>
      <c r="BM339" s="40"/>
    </row>
    <row r="340" spans="1:65" ht="16.2">
      <c r="A340" s="17"/>
      <c r="B340" s="17"/>
      <c r="C340" s="18"/>
      <c r="D340" s="9"/>
      <c r="E340" s="9"/>
      <c r="F340" s="9"/>
      <c r="G340" s="9"/>
      <c r="H340" s="9"/>
      <c r="K340" s="17"/>
      <c r="L340" s="17"/>
      <c r="N340" s="127"/>
      <c r="P340" s="9"/>
      <c r="Q340" s="9"/>
      <c r="R340" s="9"/>
      <c r="S340" s="9"/>
      <c r="T340" s="17"/>
      <c r="V340" s="149"/>
      <c r="W340" s="156"/>
      <c r="X340" s="157"/>
      <c r="Y340" s="12"/>
      <c r="Z340" s="41"/>
      <c r="AA340" s="39"/>
      <c r="AB340" s="40"/>
      <c r="AC340" s="40"/>
      <c r="AD340" s="40"/>
      <c r="AE340" s="40"/>
      <c r="AP340"/>
      <c r="AQ340"/>
      <c r="AR340" s="35"/>
      <c r="AS340"/>
      <c r="AT340"/>
      <c r="AW340"/>
      <c r="AX340"/>
      <c r="BA340"/>
      <c r="BB340"/>
      <c r="BI340" s="35"/>
      <c r="BJ340" s="35"/>
      <c r="BK340" s="35"/>
      <c r="BL340" s="35"/>
      <c r="BM340" s="40"/>
    </row>
    <row r="341" spans="1:65" ht="16.2">
      <c r="A341" s="17"/>
      <c r="B341" s="17"/>
      <c r="C341" s="18"/>
      <c r="D341" s="9"/>
      <c r="E341" s="9"/>
      <c r="F341" s="9"/>
      <c r="G341" s="9"/>
      <c r="H341" s="9"/>
      <c r="K341" s="17"/>
      <c r="L341" s="17"/>
      <c r="N341" s="127"/>
      <c r="P341" s="9"/>
      <c r="Q341" s="9"/>
      <c r="R341" s="9"/>
      <c r="S341" s="9"/>
      <c r="T341" s="17"/>
      <c r="V341" s="149"/>
      <c r="W341" s="156"/>
      <c r="X341" s="157"/>
      <c r="Y341" s="12"/>
      <c r="Z341" s="41"/>
      <c r="AA341" s="39"/>
      <c r="AB341" s="40"/>
      <c r="AC341" s="40"/>
      <c r="AD341" s="40"/>
      <c r="AE341" s="40"/>
      <c r="AP341"/>
      <c r="AQ341"/>
      <c r="AR341" s="35"/>
      <c r="AS341"/>
      <c r="AT341"/>
      <c r="AW341"/>
      <c r="AX341"/>
      <c r="BA341"/>
      <c r="BB341"/>
      <c r="BI341" s="35"/>
      <c r="BJ341" s="35"/>
      <c r="BK341" s="35"/>
      <c r="BL341" s="35"/>
      <c r="BM341" s="40"/>
    </row>
    <row r="342" spans="1:65" ht="16.2">
      <c r="A342" s="17"/>
      <c r="B342" s="17"/>
      <c r="C342" s="18"/>
      <c r="D342" s="9"/>
      <c r="E342" s="9"/>
      <c r="F342" s="9"/>
      <c r="G342" s="9"/>
      <c r="H342" s="9"/>
      <c r="K342" s="17"/>
      <c r="L342" s="17"/>
      <c r="N342" s="128"/>
      <c r="P342" s="17"/>
      <c r="Q342" s="9"/>
      <c r="R342" s="9"/>
      <c r="S342" s="9"/>
      <c r="T342" s="17"/>
      <c r="U342" s="9"/>
      <c r="V342" s="149"/>
      <c r="W342" s="156"/>
      <c r="X342" s="157"/>
      <c r="Y342" s="12"/>
      <c r="Z342" s="41"/>
      <c r="AA342" s="39"/>
      <c r="AB342" s="40"/>
      <c r="AC342" s="40"/>
      <c r="AD342" s="40"/>
      <c r="AE342" s="40"/>
      <c r="AF342" s="41"/>
      <c r="AG342" s="41"/>
      <c r="AH342" s="41"/>
      <c r="AI342" s="41"/>
      <c r="AJ342" s="41"/>
      <c r="AK342" s="41"/>
      <c r="AL342" s="41"/>
      <c r="AM342" s="41"/>
      <c r="AN342" s="41"/>
      <c r="AO342" s="41"/>
      <c r="AP342"/>
      <c r="AQ342"/>
      <c r="AR342" s="35"/>
      <c r="AS342"/>
      <c r="AT342"/>
      <c r="AW342"/>
      <c r="AX342"/>
      <c r="BA342"/>
      <c r="BB342"/>
      <c r="BI342" s="41"/>
      <c r="BJ342" s="41"/>
      <c r="BK342" s="41"/>
      <c r="BL342" s="41"/>
      <c r="BM342" s="40"/>
    </row>
    <row r="343" spans="1:65" ht="16.2">
      <c r="A343" s="17"/>
      <c r="B343" s="17"/>
      <c r="C343" s="18"/>
      <c r="D343" s="9"/>
      <c r="E343" s="9"/>
      <c r="F343" s="9"/>
      <c r="G343" s="9"/>
      <c r="H343" s="9"/>
      <c r="K343" s="17"/>
      <c r="L343" s="17"/>
      <c r="N343" s="128"/>
      <c r="P343" s="17"/>
      <c r="Q343" s="9"/>
      <c r="R343" s="9"/>
      <c r="S343" s="9"/>
      <c r="T343" s="17"/>
      <c r="U343" s="9"/>
      <c r="V343" s="149"/>
      <c r="W343" s="156"/>
      <c r="X343" s="157"/>
      <c r="Y343" s="12"/>
      <c r="Z343" s="41"/>
      <c r="AA343" s="39"/>
      <c r="AB343" s="40"/>
      <c r="AC343" s="40"/>
      <c r="AD343" s="40"/>
      <c r="AE343" s="40"/>
      <c r="AP343"/>
      <c r="AQ343"/>
      <c r="AR343" s="35"/>
      <c r="AS343"/>
      <c r="AT343"/>
      <c r="AW343"/>
      <c r="AX343"/>
      <c r="BA343"/>
      <c r="BB343"/>
      <c r="BI343" s="35"/>
      <c r="BJ343" s="35"/>
      <c r="BK343" s="35"/>
      <c r="BL343" s="35"/>
      <c r="BM343" s="40"/>
    </row>
    <row r="344" spans="1:65" ht="16.2">
      <c r="A344" s="17"/>
      <c r="B344" s="17"/>
      <c r="C344" s="18"/>
      <c r="D344" s="9"/>
      <c r="E344" s="9"/>
      <c r="F344" s="9"/>
      <c r="G344" s="9"/>
      <c r="H344" s="9"/>
      <c r="K344" s="17"/>
      <c r="L344" s="17"/>
      <c r="N344" s="128"/>
      <c r="P344" s="17"/>
      <c r="Q344" s="9"/>
      <c r="R344" s="9"/>
      <c r="S344" s="9"/>
      <c r="T344" s="17"/>
      <c r="U344" s="9"/>
      <c r="V344" s="149"/>
      <c r="W344" s="156"/>
      <c r="X344" s="157"/>
      <c r="Y344" s="12"/>
      <c r="Z344" s="41"/>
      <c r="AA344" s="39"/>
      <c r="AB344" s="40"/>
      <c r="AC344" s="40"/>
      <c r="AD344" s="40"/>
      <c r="AE344" s="40"/>
      <c r="AP344"/>
      <c r="AQ344"/>
      <c r="AR344" s="35"/>
      <c r="AS344"/>
      <c r="AT344"/>
      <c r="AW344"/>
      <c r="AX344"/>
      <c r="BA344"/>
      <c r="BB344"/>
      <c r="BI344" s="35"/>
      <c r="BJ344" s="35"/>
      <c r="BK344" s="35"/>
      <c r="BL344" s="35"/>
      <c r="BM344" s="40"/>
    </row>
    <row r="345" spans="1:65" ht="16.2">
      <c r="A345" s="17"/>
      <c r="B345" s="17"/>
      <c r="C345" s="18"/>
      <c r="D345" s="9"/>
      <c r="E345" s="9"/>
      <c r="F345" s="9"/>
      <c r="G345" s="9"/>
      <c r="H345" s="9"/>
      <c r="K345" s="17"/>
      <c r="L345" s="17"/>
      <c r="N345" s="128"/>
      <c r="P345" s="17"/>
      <c r="Q345" s="9"/>
      <c r="R345" s="9"/>
      <c r="S345" s="9"/>
      <c r="T345" s="17"/>
      <c r="U345" s="9"/>
      <c r="V345" s="149"/>
      <c r="W345" s="156"/>
      <c r="X345" s="157"/>
      <c r="Y345" s="12"/>
      <c r="Z345" s="41"/>
      <c r="AA345" s="39"/>
      <c r="AB345" s="40"/>
      <c r="AC345" s="40"/>
      <c r="AD345" s="40"/>
      <c r="AE345" s="40"/>
      <c r="AP345"/>
      <c r="AQ345"/>
      <c r="AR345" s="35"/>
      <c r="AS345"/>
      <c r="AT345"/>
      <c r="AW345"/>
      <c r="AX345"/>
      <c r="BA345"/>
      <c r="BB345"/>
      <c r="BI345" s="35"/>
      <c r="BJ345" s="35"/>
      <c r="BK345" s="35"/>
      <c r="BL345" s="35"/>
      <c r="BM345" s="40"/>
    </row>
    <row r="346" spans="1:65" ht="16.2">
      <c r="A346" s="17"/>
      <c r="B346" s="17"/>
      <c r="C346" s="18"/>
      <c r="D346" s="9"/>
      <c r="E346" s="9"/>
      <c r="F346" s="9"/>
      <c r="G346" s="9"/>
      <c r="H346" s="9"/>
      <c r="K346" s="17"/>
      <c r="L346" s="17"/>
      <c r="N346" s="128"/>
      <c r="P346" s="17"/>
      <c r="Q346" s="9"/>
      <c r="R346" s="9"/>
      <c r="S346" s="9"/>
      <c r="T346" s="17"/>
      <c r="U346" s="9"/>
      <c r="V346" s="149"/>
      <c r="W346" s="156"/>
      <c r="X346" s="157"/>
      <c r="Y346" s="12"/>
      <c r="Z346" s="41"/>
      <c r="AA346" s="39"/>
      <c r="AB346" s="40"/>
      <c r="AC346" s="40"/>
      <c r="AD346" s="40"/>
      <c r="AE346" s="40"/>
      <c r="AP346"/>
      <c r="AQ346"/>
      <c r="AR346" s="35"/>
      <c r="AS346"/>
      <c r="AT346"/>
      <c r="AW346"/>
      <c r="AX346"/>
      <c r="BA346"/>
      <c r="BB346"/>
      <c r="BI346" s="35"/>
      <c r="BJ346" s="35"/>
      <c r="BK346" s="35"/>
      <c r="BL346" s="35"/>
      <c r="BM346" s="40"/>
    </row>
    <row r="347" spans="1:65" ht="16.2">
      <c r="A347" s="17"/>
      <c r="B347" s="17"/>
      <c r="C347" s="18"/>
      <c r="D347" s="9"/>
      <c r="E347" s="9"/>
      <c r="F347" s="9"/>
      <c r="G347" s="9"/>
      <c r="H347" s="9"/>
      <c r="K347" s="17"/>
      <c r="L347" s="17"/>
      <c r="N347" s="128"/>
      <c r="P347" s="17"/>
      <c r="Q347" s="9"/>
      <c r="R347" s="9"/>
      <c r="S347" s="9"/>
      <c r="T347" s="17"/>
      <c r="U347" s="9"/>
      <c r="V347" s="149"/>
      <c r="W347" s="156"/>
      <c r="X347" s="157"/>
      <c r="Y347" s="12"/>
      <c r="Z347" s="41"/>
      <c r="AA347" s="39"/>
      <c r="AB347" s="40"/>
      <c r="AC347" s="40"/>
      <c r="AD347" s="40"/>
      <c r="AE347" s="40"/>
      <c r="AP347"/>
      <c r="AQ347"/>
      <c r="AR347" s="35"/>
      <c r="AS347"/>
      <c r="AT347"/>
      <c r="AW347"/>
      <c r="AX347"/>
      <c r="BA347"/>
      <c r="BB347"/>
      <c r="BI347" s="35"/>
      <c r="BJ347" s="35"/>
      <c r="BK347" s="35"/>
      <c r="BL347" s="35"/>
      <c r="BM347" s="40"/>
    </row>
    <row r="348" spans="1:65" ht="16.2">
      <c r="A348" s="17"/>
      <c r="B348" s="17"/>
      <c r="C348" s="18"/>
      <c r="D348" s="9"/>
      <c r="E348" s="9"/>
      <c r="F348" s="9"/>
      <c r="G348" s="9"/>
      <c r="H348" s="9"/>
      <c r="K348" s="17"/>
      <c r="L348" s="17"/>
      <c r="N348" s="128"/>
      <c r="P348" s="17"/>
      <c r="Q348" s="9"/>
      <c r="R348" s="9"/>
      <c r="S348" s="9"/>
      <c r="T348" s="17"/>
      <c r="U348" s="9"/>
      <c r="V348" s="149"/>
      <c r="W348" s="156"/>
      <c r="X348" s="157"/>
      <c r="Y348" s="12"/>
      <c r="Z348" s="41"/>
      <c r="AA348" s="39"/>
      <c r="AB348" s="40"/>
      <c r="AC348" s="40"/>
      <c r="AD348" s="40"/>
      <c r="AE348" s="40"/>
      <c r="AP348"/>
      <c r="AQ348"/>
      <c r="AR348" s="35"/>
      <c r="AS348"/>
      <c r="AT348"/>
      <c r="AW348"/>
      <c r="AX348"/>
      <c r="BA348"/>
      <c r="BB348"/>
      <c r="BI348" s="35"/>
      <c r="BJ348" s="35"/>
      <c r="BK348" s="35"/>
      <c r="BL348" s="35"/>
      <c r="BM348" s="40"/>
    </row>
    <row r="349" spans="1:65" ht="16.2">
      <c r="A349" s="17"/>
      <c r="B349" s="17"/>
      <c r="C349" s="18"/>
      <c r="D349" s="9"/>
      <c r="E349" s="9"/>
      <c r="F349" s="9"/>
      <c r="G349" s="9"/>
      <c r="H349" s="9"/>
      <c r="K349" s="17"/>
      <c r="L349" s="17"/>
      <c r="N349" s="128"/>
      <c r="P349" s="17"/>
      <c r="Q349" s="9"/>
      <c r="R349" s="9"/>
      <c r="S349" s="9"/>
      <c r="T349" s="17"/>
      <c r="U349" s="9"/>
      <c r="V349" s="149"/>
      <c r="W349" s="156"/>
      <c r="X349" s="157"/>
      <c r="Y349" s="12"/>
      <c r="Z349" s="41"/>
      <c r="AA349" s="39"/>
      <c r="AB349" s="40"/>
      <c r="AC349" s="40"/>
      <c r="AD349" s="40"/>
      <c r="AE349" s="40"/>
      <c r="AP349"/>
      <c r="AQ349"/>
      <c r="AR349" s="35"/>
      <c r="AS349"/>
      <c r="AT349"/>
      <c r="AW349"/>
      <c r="AX349"/>
      <c r="BA349"/>
      <c r="BB349"/>
      <c r="BI349" s="35"/>
      <c r="BJ349" s="35"/>
      <c r="BK349" s="35"/>
      <c r="BL349" s="35"/>
      <c r="BM349" s="40"/>
    </row>
    <row r="350" spans="1:65" ht="16.2">
      <c r="A350" s="17"/>
      <c r="B350" s="17"/>
      <c r="C350" s="18"/>
      <c r="D350" s="9"/>
      <c r="E350" s="9"/>
      <c r="F350" s="9"/>
      <c r="G350" s="9"/>
      <c r="H350" s="9"/>
      <c r="K350" s="17"/>
      <c r="L350" s="17"/>
      <c r="N350" s="128"/>
      <c r="P350" s="17"/>
      <c r="Q350" s="9"/>
      <c r="R350" s="9"/>
      <c r="S350" s="9"/>
      <c r="T350" s="17"/>
      <c r="U350" s="9"/>
      <c r="V350" s="149"/>
      <c r="W350" s="156"/>
      <c r="X350" s="157"/>
      <c r="Y350" s="12"/>
      <c r="Z350" s="41"/>
      <c r="AA350" s="39"/>
      <c r="AB350" s="40"/>
      <c r="AC350" s="40"/>
      <c r="AD350" s="40"/>
      <c r="AE350" s="40"/>
      <c r="AP350"/>
      <c r="AQ350"/>
      <c r="AR350" s="35"/>
      <c r="AS350"/>
      <c r="AT350"/>
      <c r="AW350"/>
      <c r="AX350"/>
      <c r="BA350"/>
      <c r="BB350"/>
      <c r="BI350" s="35"/>
      <c r="BJ350" s="35"/>
      <c r="BK350" s="35"/>
      <c r="BL350" s="35"/>
      <c r="BM350" s="40"/>
    </row>
    <row r="351" spans="1:65" ht="16.2">
      <c r="A351" s="17"/>
      <c r="B351" s="17"/>
      <c r="C351" s="18"/>
      <c r="D351" s="9"/>
      <c r="E351" s="9"/>
      <c r="F351" s="9"/>
      <c r="G351" s="9"/>
      <c r="H351" s="9"/>
      <c r="K351" s="17"/>
      <c r="L351" s="17"/>
      <c r="N351" s="128"/>
      <c r="P351" s="17"/>
      <c r="Q351" s="9"/>
      <c r="R351" s="9"/>
      <c r="S351" s="9"/>
      <c r="T351" s="17"/>
      <c r="U351" s="9"/>
      <c r="V351" s="149"/>
      <c r="W351" s="156"/>
      <c r="X351" s="157"/>
      <c r="Y351" s="12"/>
      <c r="Z351" s="41"/>
      <c r="AA351" s="39"/>
      <c r="AB351" s="40"/>
      <c r="AC351" s="40"/>
      <c r="AD351" s="40"/>
      <c r="AE351" s="40"/>
      <c r="AP351"/>
      <c r="AQ351"/>
      <c r="AR351" s="35"/>
      <c r="AS351"/>
      <c r="AT351"/>
      <c r="AW351"/>
      <c r="AX351"/>
      <c r="BA351"/>
      <c r="BB351"/>
      <c r="BI351" s="35"/>
      <c r="BJ351" s="35"/>
      <c r="BK351" s="35"/>
      <c r="BL351" s="35"/>
      <c r="BM351" s="40"/>
    </row>
    <row r="352" spans="1:65" ht="16.2">
      <c r="A352" s="17"/>
      <c r="B352" s="17"/>
      <c r="C352" s="18"/>
      <c r="D352" s="9"/>
      <c r="E352" s="9"/>
      <c r="F352" s="9"/>
      <c r="G352" s="9"/>
      <c r="H352" s="9"/>
      <c r="K352" s="17"/>
      <c r="L352" s="17"/>
      <c r="N352" s="128"/>
      <c r="P352" s="17"/>
      <c r="Q352" s="9"/>
      <c r="R352" s="9"/>
      <c r="S352" s="9"/>
      <c r="T352" s="17"/>
      <c r="U352" s="9"/>
      <c r="V352" s="149"/>
      <c r="W352" s="156"/>
      <c r="X352" s="157"/>
      <c r="Y352" s="12"/>
      <c r="Z352" s="41"/>
      <c r="AA352" s="39"/>
      <c r="AB352" s="40"/>
      <c r="AC352" s="40"/>
      <c r="AD352" s="40"/>
      <c r="AE352" s="40"/>
      <c r="AP352"/>
      <c r="AQ352"/>
      <c r="AR352" s="35"/>
      <c r="AS352"/>
      <c r="AT352"/>
      <c r="AW352"/>
      <c r="AX352"/>
      <c r="BA352"/>
      <c r="BB352"/>
      <c r="BI352" s="35"/>
      <c r="BJ352" s="35"/>
      <c r="BK352" s="35"/>
      <c r="BL352" s="35"/>
      <c r="BM352" s="40"/>
    </row>
    <row r="353" spans="1:65" ht="16.2">
      <c r="A353" s="17"/>
      <c r="B353" s="17"/>
      <c r="C353" s="18"/>
      <c r="D353" s="9"/>
      <c r="E353" s="9"/>
      <c r="F353" s="9"/>
      <c r="G353" s="9"/>
      <c r="H353" s="9"/>
      <c r="K353" s="17"/>
      <c r="L353" s="17"/>
      <c r="N353" s="128"/>
      <c r="P353" s="17"/>
      <c r="Q353" s="9"/>
      <c r="R353" s="9"/>
      <c r="S353" s="9"/>
      <c r="T353" s="17"/>
      <c r="U353" s="9"/>
      <c r="V353" s="149"/>
      <c r="W353" s="156"/>
      <c r="X353" s="157"/>
      <c r="Y353" s="12"/>
      <c r="Z353" s="41"/>
      <c r="AA353" s="39"/>
      <c r="AB353" s="40"/>
      <c r="AC353" s="40"/>
      <c r="AD353" s="40"/>
      <c r="AE353" s="40"/>
      <c r="AP353"/>
      <c r="AQ353"/>
      <c r="AR353" s="35"/>
      <c r="AS353"/>
      <c r="AT353"/>
      <c r="AW353"/>
      <c r="AX353"/>
      <c r="BA353"/>
      <c r="BB353"/>
      <c r="BI353" s="35"/>
      <c r="BJ353" s="35"/>
      <c r="BK353" s="35"/>
      <c r="BL353" s="35"/>
      <c r="BM353" s="40"/>
    </row>
    <row r="354" spans="1:65" ht="16.2">
      <c r="A354" s="17"/>
      <c r="B354" s="17"/>
      <c r="C354" s="18"/>
      <c r="D354" s="9"/>
      <c r="E354" s="9"/>
      <c r="F354" s="9"/>
      <c r="G354" s="9"/>
      <c r="H354" s="9"/>
      <c r="K354" s="17"/>
      <c r="L354" s="17"/>
      <c r="N354" s="128"/>
      <c r="P354" s="17"/>
      <c r="Q354" s="9"/>
      <c r="R354" s="9"/>
      <c r="S354" s="9"/>
      <c r="T354" s="17"/>
      <c r="U354" s="9"/>
      <c r="V354" s="149"/>
      <c r="W354" s="156"/>
      <c r="X354" s="157"/>
      <c r="Y354" s="12"/>
      <c r="Z354" s="41"/>
      <c r="AA354" s="39"/>
      <c r="AB354" s="40"/>
      <c r="AC354" s="40"/>
      <c r="AD354" s="40"/>
      <c r="AE354" s="40"/>
      <c r="AP354"/>
      <c r="AQ354"/>
      <c r="AR354" s="35"/>
      <c r="AS354"/>
      <c r="AT354"/>
      <c r="AW354"/>
      <c r="AX354"/>
      <c r="BA354"/>
      <c r="BB354"/>
      <c r="BI354" s="35"/>
      <c r="BJ354" s="35"/>
      <c r="BK354" s="35"/>
      <c r="BL354" s="35"/>
      <c r="BM354" s="40"/>
    </row>
    <row r="355" spans="1:65" ht="16.2">
      <c r="A355" s="17"/>
      <c r="B355" s="17"/>
      <c r="C355" s="18"/>
      <c r="D355" s="9"/>
      <c r="E355" s="9"/>
      <c r="F355" s="9"/>
      <c r="G355" s="9"/>
      <c r="H355" s="9"/>
      <c r="K355" s="17"/>
      <c r="L355" s="17"/>
      <c r="N355" s="128"/>
      <c r="P355" s="17"/>
      <c r="Q355" s="9"/>
      <c r="R355" s="9"/>
      <c r="S355" s="9"/>
      <c r="T355" s="17"/>
      <c r="U355" s="9"/>
      <c r="V355" s="149"/>
      <c r="W355" s="156"/>
      <c r="X355" s="157"/>
      <c r="Y355" s="12"/>
      <c r="Z355" s="41"/>
      <c r="AA355" s="39"/>
      <c r="AB355" s="40"/>
      <c r="AC355" s="40"/>
      <c r="AD355" s="40"/>
      <c r="AE355" s="40"/>
      <c r="AP355"/>
      <c r="AQ355"/>
      <c r="AR355" s="35"/>
      <c r="AS355"/>
      <c r="AT355"/>
      <c r="AW355"/>
      <c r="AX355"/>
      <c r="BA355"/>
      <c r="BB355"/>
      <c r="BI355" s="35"/>
      <c r="BJ355" s="35"/>
      <c r="BK355" s="35"/>
      <c r="BL355" s="35"/>
      <c r="BM355" s="40"/>
    </row>
    <row r="356" spans="1:65" ht="16.2">
      <c r="A356" s="17"/>
      <c r="B356" s="17"/>
      <c r="C356" s="18"/>
      <c r="D356" s="9"/>
      <c r="E356" s="9"/>
      <c r="F356" s="9"/>
      <c r="G356" s="9"/>
      <c r="H356" s="9"/>
      <c r="K356" s="17"/>
      <c r="L356" s="17"/>
      <c r="N356" s="128"/>
      <c r="P356" s="17"/>
      <c r="Q356" s="9"/>
      <c r="R356" s="9"/>
      <c r="S356" s="9"/>
      <c r="T356" s="17"/>
      <c r="U356" s="9"/>
      <c r="V356" s="149"/>
      <c r="W356" s="156"/>
      <c r="X356" s="157"/>
      <c r="Y356" s="12"/>
      <c r="Z356" s="41"/>
      <c r="AA356" s="39"/>
      <c r="AB356" s="40"/>
      <c r="AC356" s="40"/>
      <c r="AD356" s="40"/>
      <c r="AE356" s="40"/>
      <c r="AP356"/>
      <c r="AQ356"/>
      <c r="AR356" s="35"/>
      <c r="AS356"/>
      <c r="AT356"/>
      <c r="AW356"/>
      <c r="AX356"/>
      <c r="BA356"/>
      <c r="BB356"/>
      <c r="BI356" s="35"/>
      <c r="BJ356" s="35"/>
      <c r="BK356" s="35"/>
      <c r="BL356" s="35"/>
      <c r="BM356" s="40"/>
    </row>
    <row r="357" spans="1:65" ht="16.2">
      <c r="A357" s="17"/>
      <c r="B357" s="17"/>
      <c r="C357" s="18"/>
      <c r="D357" s="9"/>
      <c r="E357" s="9"/>
      <c r="F357" s="9"/>
      <c r="G357" s="9"/>
      <c r="H357" s="9"/>
      <c r="K357" s="17"/>
      <c r="L357" s="17"/>
      <c r="N357" s="128"/>
      <c r="P357" s="17"/>
      <c r="Q357" s="9"/>
      <c r="R357" s="9"/>
      <c r="S357" s="9"/>
      <c r="T357" s="17"/>
      <c r="U357" s="9"/>
      <c r="V357" s="149"/>
      <c r="W357" s="156"/>
      <c r="X357" s="157"/>
      <c r="Y357" s="12"/>
      <c r="Z357" s="41"/>
      <c r="AA357" s="39"/>
      <c r="AB357" s="40"/>
      <c r="AC357" s="40"/>
      <c r="AD357" s="40"/>
      <c r="AE357" s="40"/>
      <c r="AP357"/>
      <c r="AQ357"/>
      <c r="AR357" s="35"/>
      <c r="AS357"/>
      <c r="AT357"/>
      <c r="AW357"/>
      <c r="AX357"/>
      <c r="BA357"/>
      <c r="BB357"/>
      <c r="BI357" s="35"/>
      <c r="BJ357" s="35"/>
      <c r="BK357" s="35"/>
      <c r="BL357" s="35"/>
      <c r="BM357" s="40"/>
    </row>
    <row r="358" spans="1:65" ht="16.2">
      <c r="A358" s="17"/>
      <c r="B358" s="17"/>
      <c r="C358" s="18"/>
      <c r="D358" s="9"/>
      <c r="E358" s="9"/>
      <c r="F358" s="9"/>
      <c r="G358" s="9"/>
      <c r="H358" s="9"/>
      <c r="K358" s="17"/>
      <c r="L358" s="17"/>
      <c r="N358" s="128"/>
      <c r="P358" s="17"/>
      <c r="Q358" s="9"/>
      <c r="R358" s="9"/>
      <c r="S358" s="9"/>
      <c r="T358" s="17"/>
      <c r="U358" s="9"/>
      <c r="V358" s="149"/>
      <c r="W358" s="156"/>
      <c r="X358" s="157"/>
      <c r="Y358" s="12"/>
      <c r="Z358" s="41"/>
      <c r="AA358" s="39"/>
      <c r="AB358" s="40"/>
      <c r="AC358" s="40"/>
      <c r="AD358" s="40"/>
      <c r="AE358" s="40"/>
      <c r="AP358"/>
      <c r="AQ358"/>
      <c r="AR358" s="35"/>
      <c r="AS358"/>
      <c r="AT358"/>
      <c r="AW358"/>
      <c r="AX358"/>
      <c r="BA358"/>
      <c r="BB358"/>
      <c r="BI358" s="35"/>
      <c r="BJ358" s="35"/>
      <c r="BK358" s="35"/>
      <c r="BL358" s="35"/>
      <c r="BM358" s="40"/>
    </row>
    <row r="359" spans="1:65" ht="16.2">
      <c r="A359" s="17"/>
      <c r="B359" s="17"/>
      <c r="C359" s="18"/>
      <c r="D359" s="9"/>
      <c r="E359" s="9"/>
      <c r="F359" s="9"/>
      <c r="G359" s="9"/>
      <c r="H359" s="9"/>
      <c r="K359" s="17"/>
      <c r="L359" s="17"/>
      <c r="N359" s="128"/>
      <c r="P359" s="17"/>
      <c r="Q359" s="9"/>
      <c r="R359" s="9"/>
      <c r="S359" s="9"/>
      <c r="T359" s="17"/>
      <c r="U359" s="9"/>
      <c r="V359" s="149"/>
      <c r="W359" s="156"/>
      <c r="X359" s="157"/>
      <c r="Y359" s="12"/>
      <c r="Z359" s="41"/>
      <c r="AA359" s="39"/>
      <c r="AB359" s="40"/>
      <c r="AC359" s="40"/>
      <c r="AD359" s="40"/>
      <c r="AE359" s="40"/>
      <c r="AP359"/>
      <c r="AQ359"/>
      <c r="AR359" s="35"/>
      <c r="AS359"/>
      <c r="AT359"/>
      <c r="AW359"/>
      <c r="AX359"/>
      <c r="BA359"/>
      <c r="BB359"/>
      <c r="BI359" s="35"/>
      <c r="BJ359" s="35"/>
      <c r="BK359" s="35"/>
      <c r="BL359" s="35"/>
      <c r="BM359" s="40"/>
    </row>
    <row r="360" spans="1:65" ht="16.2">
      <c r="A360" s="17"/>
      <c r="B360" s="17"/>
      <c r="C360" s="18"/>
      <c r="D360" s="9"/>
      <c r="E360" s="9"/>
      <c r="F360" s="9"/>
      <c r="G360" s="9"/>
      <c r="H360" s="9"/>
      <c r="K360" s="17"/>
      <c r="L360" s="17"/>
      <c r="N360" s="128"/>
      <c r="P360" s="17"/>
      <c r="Q360" s="9"/>
      <c r="R360" s="9"/>
      <c r="S360" s="9"/>
      <c r="T360" s="17"/>
      <c r="U360" s="9"/>
      <c r="V360" s="149"/>
      <c r="W360" s="156"/>
      <c r="X360" s="157"/>
      <c r="Y360" s="12"/>
      <c r="Z360" s="41"/>
      <c r="AA360" s="39"/>
      <c r="AB360" s="40"/>
      <c r="AC360" s="40"/>
      <c r="AD360" s="40"/>
      <c r="AE360" s="40"/>
      <c r="AP360"/>
      <c r="AQ360"/>
      <c r="AR360" s="35"/>
      <c r="AS360"/>
      <c r="AT360"/>
      <c r="AW360"/>
      <c r="AX360"/>
      <c r="BA360"/>
      <c r="BB360"/>
      <c r="BI360" s="35"/>
      <c r="BJ360" s="35"/>
      <c r="BK360" s="35"/>
      <c r="BL360" s="35"/>
      <c r="BM360" s="40"/>
    </row>
    <row r="361" spans="1:65" ht="16.2">
      <c r="A361" s="17"/>
      <c r="B361" s="17"/>
      <c r="C361" s="18"/>
      <c r="D361" s="9"/>
      <c r="E361" s="9"/>
      <c r="F361" s="9"/>
      <c r="G361" s="9"/>
      <c r="H361" s="9"/>
      <c r="K361" s="17"/>
      <c r="L361" s="17"/>
      <c r="N361" s="128"/>
      <c r="P361" s="17"/>
      <c r="Q361" s="9"/>
      <c r="R361" s="9"/>
      <c r="S361" s="9"/>
      <c r="T361" s="17"/>
      <c r="U361" s="9"/>
      <c r="V361" s="149"/>
      <c r="W361" s="156"/>
      <c r="X361" s="157"/>
      <c r="Y361" s="12"/>
      <c r="Z361" s="41"/>
      <c r="AA361" s="39"/>
      <c r="AB361" s="40"/>
      <c r="AC361" s="40"/>
      <c r="AD361" s="40"/>
      <c r="AE361" s="40"/>
      <c r="AP361"/>
      <c r="AQ361"/>
      <c r="AR361" s="35"/>
      <c r="AS361"/>
      <c r="AT361"/>
      <c r="AW361"/>
      <c r="AX361"/>
      <c r="BA361"/>
      <c r="BB361"/>
      <c r="BI361" s="35"/>
      <c r="BJ361" s="35"/>
      <c r="BK361" s="35"/>
      <c r="BL361" s="35"/>
      <c r="BM361" s="40"/>
    </row>
    <row r="362" spans="1:65" ht="16.2">
      <c r="A362" s="17"/>
      <c r="B362" s="17"/>
      <c r="C362" s="18"/>
      <c r="D362" s="9"/>
      <c r="E362" s="9"/>
      <c r="F362" s="9"/>
      <c r="G362" s="9"/>
      <c r="H362" s="9"/>
      <c r="K362" s="17"/>
      <c r="L362" s="17"/>
      <c r="N362" s="128"/>
      <c r="P362" s="17"/>
      <c r="Q362" s="9"/>
      <c r="R362" s="9"/>
      <c r="S362" s="9"/>
      <c r="T362" s="17"/>
      <c r="U362" s="9"/>
      <c r="V362" s="149"/>
      <c r="W362" s="156"/>
      <c r="X362" s="157"/>
      <c r="Y362" s="12"/>
      <c r="Z362" s="41"/>
      <c r="AA362" s="39"/>
      <c r="AB362" s="40"/>
      <c r="AC362" s="40"/>
      <c r="AD362" s="40"/>
      <c r="AE362" s="40"/>
      <c r="AP362"/>
      <c r="AQ362"/>
      <c r="AR362" s="35"/>
      <c r="AS362"/>
      <c r="AT362"/>
      <c r="AW362"/>
      <c r="AX362"/>
      <c r="BA362"/>
      <c r="BB362"/>
      <c r="BI362" s="35"/>
      <c r="BJ362" s="35"/>
      <c r="BK362" s="35"/>
      <c r="BL362" s="35"/>
      <c r="BM362" s="40"/>
    </row>
    <row r="363" spans="1:65" ht="16.2">
      <c r="A363" s="17"/>
      <c r="B363" s="17"/>
      <c r="C363" s="18"/>
      <c r="D363" s="9"/>
      <c r="E363" s="9"/>
      <c r="F363" s="9"/>
      <c r="G363" s="9"/>
      <c r="H363" s="9"/>
      <c r="K363" s="17"/>
      <c r="L363" s="17"/>
      <c r="N363" s="128"/>
      <c r="P363" s="17"/>
      <c r="Q363" s="9"/>
      <c r="R363" s="9"/>
      <c r="S363" s="9"/>
      <c r="T363" s="17"/>
      <c r="U363" s="9"/>
      <c r="V363" s="149"/>
      <c r="W363" s="156"/>
      <c r="X363" s="157"/>
      <c r="Y363" s="12"/>
      <c r="Z363" s="41"/>
      <c r="AA363" s="39"/>
      <c r="AB363" s="40"/>
      <c r="AC363" s="40"/>
      <c r="AD363" s="40"/>
      <c r="AE363" s="40"/>
      <c r="AP363"/>
      <c r="AQ363"/>
      <c r="AR363" s="35"/>
      <c r="AS363"/>
      <c r="AT363"/>
      <c r="AW363"/>
      <c r="AX363"/>
      <c r="BA363"/>
      <c r="BB363"/>
      <c r="BI363" s="35"/>
      <c r="BJ363" s="35"/>
      <c r="BK363" s="35"/>
      <c r="BL363" s="35"/>
      <c r="BM363" s="40"/>
    </row>
    <row r="364" spans="1:65" ht="16.2">
      <c r="A364" s="17"/>
      <c r="B364" s="17"/>
      <c r="C364" s="18"/>
      <c r="D364" s="9"/>
      <c r="E364" s="9"/>
      <c r="F364" s="9"/>
      <c r="G364" s="9"/>
      <c r="H364" s="9"/>
      <c r="K364" s="17"/>
      <c r="L364" s="17"/>
      <c r="N364" s="128"/>
      <c r="P364" s="17"/>
      <c r="Q364" s="9"/>
      <c r="R364" s="9"/>
      <c r="S364" s="9"/>
      <c r="T364" s="17"/>
      <c r="U364" s="9"/>
      <c r="V364" s="149"/>
      <c r="W364" s="156"/>
      <c r="X364" s="157"/>
      <c r="Y364" s="12"/>
      <c r="Z364" s="41"/>
      <c r="AA364" s="39"/>
      <c r="AB364" s="40"/>
      <c r="AC364" s="40"/>
      <c r="AD364" s="40"/>
      <c r="AE364" s="40"/>
      <c r="AP364"/>
      <c r="AQ364"/>
      <c r="AR364" s="35"/>
      <c r="AS364"/>
      <c r="AT364"/>
      <c r="AW364"/>
      <c r="AX364"/>
      <c r="BA364"/>
      <c r="BB364"/>
      <c r="BI364" s="35"/>
      <c r="BJ364" s="35"/>
      <c r="BK364" s="35"/>
      <c r="BL364" s="35"/>
      <c r="BM364" s="40"/>
    </row>
    <row r="365" spans="1:65" ht="16.2">
      <c r="A365" s="17"/>
      <c r="B365" s="17"/>
      <c r="C365" s="18"/>
      <c r="D365" s="9"/>
      <c r="E365" s="9"/>
      <c r="F365" s="9"/>
      <c r="G365" s="9"/>
      <c r="H365" s="9"/>
      <c r="K365" s="17"/>
      <c r="L365" s="17"/>
      <c r="N365" s="128"/>
      <c r="P365" s="17"/>
      <c r="Q365" s="9"/>
      <c r="R365" s="9"/>
      <c r="S365" s="9"/>
      <c r="T365" s="17"/>
      <c r="U365" s="9"/>
      <c r="V365" s="149"/>
      <c r="W365" s="156"/>
      <c r="X365" s="157"/>
      <c r="Y365" s="12"/>
      <c r="Z365" s="41"/>
      <c r="AA365" s="39"/>
      <c r="AB365" s="40"/>
      <c r="AC365" s="40"/>
      <c r="AD365" s="40"/>
      <c r="AE365" s="40"/>
      <c r="AP365"/>
      <c r="AQ365"/>
      <c r="AR365" s="35"/>
      <c r="AS365"/>
      <c r="AT365"/>
      <c r="AW365"/>
      <c r="AX365"/>
      <c r="BA365"/>
      <c r="BB365"/>
      <c r="BI365" s="35"/>
      <c r="BJ365" s="35"/>
      <c r="BK365" s="35"/>
      <c r="BL365" s="35"/>
      <c r="BM365" s="40"/>
    </row>
    <row r="366" spans="1:65" ht="16.2">
      <c r="A366" s="17"/>
      <c r="B366" s="17"/>
      <c r="C366" s="18"/>
      <c r="D366" s="9"/>
      <c r="E366" s="9"/>
      <c r="F366" s="9"/>
      <c r="G366" s="9"/>
      <c r="H366" s="9"/>
      <c r="K366" s="17"/>
      <c r="L366" s="17"/>
      <c r="N366" s="128"/>
      <c r="P366" s="17"/>
      <c r="Q366" s="9"/>
      <c r="R366" s="9"/>
      <c r="S366" s="9"/>
      <c r="T366" s="17"/>
      <c r="U366" s="9"/>
      <c r="V366" s="149"/>
      <c r="W366" s="156"/>
      <c r="X366" s="157"/>
      <c r="Y366" s="12"/>
      <c r="Z366" s="41"/>
      <c r="AA366" s="39"/>
      <c r="AB366" s="40"/>
      <c r="AC366" s="40"/>
      <c r="AD366" s="40"/>
      <c r="AE366" s="40"/>
      <c r="AP366"/>
      <c r="AQ366"/>
      <c r="AR366" s="35"/>
      <c r="AS366"/>
      <c r="AT366"/>
      <c r="AW366"/>
      <c r="AX366"/>
      <c r="BA366"/>
      <c r="BB366"/>
      <c r="BI366" s="35"/>
      <c r="BJ366" s="35"/>
      <c r="BK366" s="35"/>
      <c r="BL366" s="35"/>
      <c r="BM366" s="40"/>
    </row>
    <row r="367" spans="1:65" ht="16.2">
      <c r="A367" s="17"/>
      <c r="B367" s="17"/>
      <c r="C367" s="18"/>
      <c r="D367" s="9"/>
      <c r="E367" s="9"/>
      <c r="F367" s="9"/>
      <c r="G367" s="9"/>
      <c r="H367" s="9"/>
      <c r="K367" s="17"/>
      <c r="L367" s="17"/>
      <c r="N367" s="128"/>
      <c r="P367" s="17"/>
      <c r="Q367" s="9"/>
      <c r="R367" s="9"/>
      <c r="S367" s="9"/>
      <c r="T367" s="17"/>
      <c r="U367" s="9"/>
      <c r="V367" s="149"/>
      <c r="W367" s="156"/>
      <c r="X367" s="157"/>
      <c r="Y367" s="12"/>
      <c r="Z367" s="41"/>
      <c r="AA367" s="39"/>
      <c r="AB367" s="40"/>
      <c r="AC367" s="40"/>
      <c r="AD367" s="40"/>
      <c r="AE367" s="40"/>
      <c r="AP367"/>
      <c r="AQ367"/>
      <c r="AR367" s="35"/>
      <c r="AS367"/>
      <c r="AT367"/>
      <c r="AW367"/>
      <c r="AX367"/>
      <c r="BA367"/>
      <c r="BB367"/>
      <c r="BI367" s="35"/>
      <c r="BJ367" s="35"/>
      <c r="BK367" s="35"/>
      <c r="BL367" s="35"/>
      <c r="BM367" s="40"/>
    </row>
    <row r="368" spans="1:65" ht="16.2">
      <c r="A368" s="17"/>
      <c r="B368" s="17"/>
      <c r="C368" s="18"/>
      <c r="D368" s="9"/>
      <c r="E368" s="9"/>
      <c r="F368" s="9"/>
      <c r="G368" s="9"/>
      <c r="H368" s="9"/>
      <c r="K368" s="17"/>
      <c r="L368" s="17"/>
      <c r="N368" s="128"/>
      <c r="P368" s="17"/>
      <c r="Q368" s="9"/>
      <c r="R368" s="9"/>
      <c r="S368" s="9"/>
      <c r="T368" s="17"/>
      <c r="U368" s="9"/>
      <c r="V368" s="149"/>
      <c r="W368" s="156"/>
      <c r="X368" s="157"/>
      <c r="Y368" s="12"/>
      <c r="Z368" s="41"/>
      <c r="AA368" s="39"/>
      <c r="AB368" s="40"/>
      <c r="AC368" s="40"/>
      <c r="AD368" s="40"/>
      <c r="AE368" s="40"/>
      <c r="AP368"/>
      <c r="AQ368"/>
      <c r="AR368" s="35"/>
      <c r="AS368"/>
      <c r="AT368"/>
      <c r="AW368"/>
      <c r="AX368"/>
      <c r="BA368"/>
      <c r="BB368"/>
      <c r="BI368" s="35"/>
      <c r="BJ368" s="35"/>
      <c r="BK368" s="35"/>
      <c r="BL368" s="35"/>
      <c r="BM368" s="40"/>
    </row>
    <row r="369" spans="1:65" ht="16.2">
      <c r="A369" s="17"/>
      <c r="B369" s="17"/>
      <c r="C369" s="18"/>
      <c r="D369" s="9"/>
      <c r="E369" s="9"/>
      <c r="F369" s="9"/>
      <c r="G369" s="9"/>
      <c r="H369" s="9"/>
      <c r="K369" s="17"/>
      <c r="L369" s="17"/>
      <c r="N369" s="128"/>
      <c r="P369" s="17"/>
      <c r="Q369" s="9"/>
      <c r="R369" s="9"/>
      <c r="S369" s="9"/>
      <c r="T369" s="17"/>
      <c r="U369" s="9"/>
      <c r="V369" s="149"/>
      <c r="W369" s="156"/>
      <c r="X369" s="157"/>
      <c r="Y369" s="12"/>
      <c r="Z369" s="41"/>
      <c r="AA369" s="39"/>
      <c r="AB369" s="40"/>
      <c r="AC369" s="40"/>
      <c r="AD369" s="40"/>
      <c r="AE369" s="40"/>
      <c r="AP369"/>
      <c r="AQ369"/>
      <c r="AR369" s="35"/>
      <c r="AS369"/>
      <c r="AT369"/>
      <c r="AW369"/>
      <c r="AX369"/>
      <c r="BA369"/>
      <c r="BB369"/>
      <c r="BI369" s="35"/>
      <c r="BJ369" s="35"/>
      <c r="BK369" s="35"/>
      <c r="BL369" s="35"/>
      <c r="BM369" s="40"/>
    </row>
    <row r="370" spans="1:65" ht="16.2">
      <c r="A370" s="17"/>
      <c r="B370" s="17"/>
      <c r="C370" s="18"/>
      <c r="D370" s="9"/>
      <c r="E370" s="9"/>
      <c r="F370" s="9"/>
      <c r="G370" s="9"/>
      <c r="H370" s="9"/>
      <c r="K370" s="17"/>
      <c r="L370" s="17"/>
      <c r="N370" s="128"/>
      <c r="P370" s="17"/>
      <c r="Q370" s="9"/>
      <c r="R370" s="9"/>
      <c r="S370" s="9"/>
      <c r="T370" s="17"/>
      <c r="U370" s="9"/>
      <c r="V370" s="149"/>
      <c r="W370" s="156"/>
      <c r="X370" s="157"/>
      <c r="Y370" s="12"/>
      <c r="Z370" s="41"/>
      <c r="AA370" s="39"/>
      <c r="AB370" s="40"/>
      <c r="AC370" s="40"/>
      <c r="AD370" s="40"/>
      <c r="AE370" s="40"/>
      <c r="AP370"/>
      <c r="AQ370"/>
      <c r="AR370" s="35"/>
      <c r="AS370"/>
      <c r="AT370"/>
      <c r="AW370"/>
      <c r="AX370"/>
      <c r="BA370"/>
      <c r="BB370"/>
      <c r="BI370" s="35"/>
      <c r="BJ370" s="35"/>
      <c r="BK370" s="35"/>
      <c r="BL370" s="35"/>
      <c r="BM370" s="40"/>
    </row>
    <row r="371" spans="1:65" ht="16.2">
      <c r="A371" s="17"/>
      <c r="B371" s="17"/>
      <c r="C371" s="18"/>
      <c r="D371" s="9"/>
      <c r="E371" s="9"/>
      <c r="F371" s="9"/>
      <c r="G371" s="9"/>
      <c r="H371" s="9"/>
      <c r="K371" s="17"/>
      <c r="L371" s="17"/>
      <c r="N371" s="128"/>
      <c r="P371" s="17"/>
      <c r="Q371" s="9"/>
      <c r="R371" s="9"/>
      <c r="S371" s="9"/>
      <c r="T371" s="17"/>
      <c r="U371" s="9"/>
      <c r="V371" s="149"/>
      <c r="W371" s="156"/>
      <c r="X371" s="157"/>
      <c r="Y371" s="12"/>
      <c r="Z371" s="41"/>
      <c r="AA371" s="39"/>
      <c r="AB371" s="40"/>
      <c r="AC371" s="40"/>
      <c r="AD371" s="40"/>
      <c r="AE371" s="40"/>
      <c r="AP371"/>
      <c r="AQ371"/>
      <c r="AR371" s="35"/>
      <c r="AS371"/>
      <c r="AT371"/>
      <c r="AW371"/>
      <c r="AX371"/>
      <c r="BA371"/>
      <c r="BB371"/>
      <c r="BI371" s="35"/>
      <c r="BJ371" s="35"/>
      <c r="BK371" s="35"/>
      <c r="BL371" s="35"/>
      <c r="BM371" s="40"/>
    </row>
    <row r="372" spans="1:65" ht="16.2">
      <c r="A372" s="17"/>
      <c r="B372" s="17"/>
      <c r="C372" s="18"/>
      <c r="D372" s="9"/>
      <c r="E372" s="9"/>
      <c r="F372" s="9"/>
      <c r="G372" s="9"/>
      <c r="H372" s="9"/>
      <c r="K372" s="17"/>
      <c r="L372" s="17"/>
      <c r="N372" s="128"/>
      <c r="P372" s="17"/>
      <c r="Q372" s="9"/>
      <c r="R372" s="9"/>
      <c r="S372" s="9"/>
      <c r="T372" s="17"/>
      <c r="U372" s="9"/>
      <c r="V372" s="149"/>
      <c r="W372" s="156"/>
      <c r="X372" s="157"/>
      <c r="Y372" s="12"/>
      <c r="Z372" s="41"/>
      <c r="AA372" s="39"/>
      <c r="AB372" s="40"/>
      <c r="AC372" s="40"/>
      <c r="AD372" s="40"/>
      <c r="AE372" s="40"/>
      <c r="AF372" s="41"/>
      <c r="AG372" s="41"/>
      <c r="AH372" s="41"/>
      <c r="AI372" s="41"/>
      <c r="AJ372" s="41"/>
      <c r="AK372" s="41"/>
      <c r="AL372" s="41"/>
      <c r="AM372" s="41"/>
      <c r="AN372" s="41"/>
      <c r="AO372" s="41"/>
      <c r="AP372"/>
      <c r="AQ372"/>
      <c r="AR372" s="35"/>
      <c r="AS372"/>
      <c r="AT372"/>
      <c r="AW372"/>
      <c r="AX372"/>
      <c r="BA372"/>
      <c r="BB372"/>
      <c r="BI372" s="41"/>
      <c r="BJ372" s="41"/>
      <c r="BK372" s="41"/>
      <c r="BL372" s="41"/>
      <c r="BM372" s="40"/>
    </row>
    <row r="373" spans="1:65" ht="16.2">
      <c r="A373" s="17"/>
      <c r="B373" s="17"/>
      <c r="C373" s="18"/>
      <c r="D373" s="9"/>
      <c r="E373" s="9"/>
      <c r="F373" s="9"/>
      <c r="G373" s="9"/>
      <c r="H373" s="9"/>
      <c r="K373" s="17"/>
      <c r="L373" s="17"/>
      <c r="N373" s="128"/>
      <c r="P373" s="17"/>
      <c r="Q373" s="9"/>
      <c r="R373" s="9"/>
      <c r="S373" s="9"/>
      <c r="T373" s="17"/>
      <c r="U373" s="9"/>
      <c r="V373" s="149"/>
      <c r="W373" s="156"/>
      <c r="X373" s="157"/>
      <c r="Y373" s="12"/>
      <c r="Z373" s="41"/>
      <c r="AA373" s="39"/>
      <c r="AB373" s="40"/>
      <c r="AC373" s="40"/>
      <c r="AD373" s="40"/>
      <c r="AE373" s="40"/>
      <c r="AP373"/>
      <c r="AQ373"/>
      <c r="AR373" s="35"/>
      <c r="AS373"/>
      <c r="AT373"/>
      <c r="AW373"/>
      <c r="AX373"/>
      <c r="BA373"/>
      <c r="BB373"/>
      <c r="BI373" s="35"/>
      <c r="BJ373" s="35"/>
      <c r="BK373" s="35"/>
      <c r="BL373" s="35"/>
      <c r="BM373" s="40"/>
    </row>
    <row r="374" spans="1:65" ht="16.2">
      <c r="A374" s="17"/>
      <c r="B374" s="17"/>
      <c r="C374" s="18"/>
      <c r="D374" s="9"/>
      <c r="E374" s="9"/>
      <c r="F374" s="9"/>
      <c r="G374" s="9"/>
      <c r="H374" s="9"/>
      <c r="K374" s="17"/>
      <c r="L374" s="17"/>
      <c r="N374" s="128"/>
      <c r="P374" s="17"/>
      <c r="Q374" s="9"/>
      <c r="R374" s="9"/>
      <c r="S374" s="9"/>
      <c r="T374" s="17"/>
      <c r="U374" s="9"/>
      <c r="V374" s="149"/>
      <c r="W374" s="156"/>
      <c r="X374" s="157"/>
      <c r="Y374" s="12"/>
      <c r="Z374" s="41"/>
      <c r="AA374" s="39"/>
      <c r="AB374" s="40"/>
      <c r="AC374" s="40"/>
      <c r="AD374" s="40"/>
      <c r="AE374" s="40"/>
      <c r="AP374"/>
      <c r="AQ374"/>
      <c r="AR374" s="35"/>
      <c r="AS374"/>
      <c r="AT374"/>
      <c r="AW374"/>
      <c r="AX374"/>
      <c r="BA374"/>
      <c r="BB374"/>
      <c r="BI374" s="35"/>
      <c r="BJ374" s="35"/>
      <c r="BK374" s="35"/>
      <c r="BL374" s="35"/>
      <c r="BM374" s="40"/>
    </row>
    <row r="375" spans="1:65" ht="16.2">
      <c r="A375" s="17"/>
      <c r="B375" s="17"/>
      <c r="C375" s="18"/>
      <c r="D375" s="9"/>
      <c r="E375" s="9"/>
      <c r="F375" s="9"/>
      <c r="G375" s="9"/>
      <c r="H375" s="9"/>
      <c r="K375" s="17"/>
      <c r="L375" s="17"/>
      <c r="N375" s="128"/>
      <c r="P375" s="17"/>
      <c r="Q375" s="9"/>
      <c r="R375" s="9"/>
      <c r="S375" s="9"/>
      <c r="T375" s="17"/>
      <c r="U375" s="9"/>
      <c r="V375" s="149"/>
      <c r="W375" s="156"/>
      <c r="X375" s="157"/>
      <c r="Y375" s="12"/>
      <c r="Z375" s="41"/>
      <c r="AA375" s="39"/>
      <c r="AB375" s="40"/>
      <c r="AC375" s="40"/>
      <c r="AD375" s="40"/>
      <c r="AE375" s="40"/>
      <c r="AP375"/>
      <c r="AQ375"/>
      <c r="AR375" s="35"/>
      <c r="AS375"/>
      <c r="AT375"/>
      <c r="AW375"/>
      <c r="AX375"/>
      <c r="BA375"/>
      <c r="BB375"/>
      <c r="BI375" s="35"/>
      <c r="BJ375" s="35"/>
      <c r="BK375" s="35"/>
      <c r="BL375" s="35"/>
      <c r="BM375" s="40"/>
    </row>
    <row r="376" spans="1:65" ht="16.2">
      <c r="A376" s="17"/>
      <c r="B376" s="17"/>
      <c r="C376" s="18"/>
      <c r="D376" s="9"/>
      <c r="E376" s="9"/>
      <c r="F376" s="9"/>
      <c r="G376" s="9"/>
      <c r="H376" s="9"/>
      <c r="K376" s="17"/>
      <c r="L376" s="17"/>
      <c r="N376" s="128"/>
      <c r="P376" s="17"/>
      <c r="Q376" s="9"/>
      <c r="R376" s="9"/>
      <c r="S376" s="9"/>
      <c r="T376" s="17"/>
      <c r="U376" s="9"/>
      <c r="V376" s="149"/>
      <c r="W376" s="156"/>
      <c r="X376" s="157"/>
      <c r="Y376" s="12"/>
      <c r="Z376" s="41"/>
      <c r="AA376" s="39"/>
      <c r="AB376" s="40"/>
      <c r="AC376" s="40"/>
      <c r="AD376" s="40"/>
      <c r="AE376" s="40"/>
      <c r="AP376"/>
      <c r="AQ376"/>
      <c r="AR376" s="35"/>
      <c r="AS376"/>
      <c r="AT376"/>
      <c r="AW376"/>
      <c r="AX376"/>
      <c r="BA376"/>
      <c r="BB376"/>
      <c r="BI376" s="35"/>
      <c r="BJ376" s="35"/>
      <c r="BK376" s="35"/>
      <c r="BL376" s="35"/>
      <c r="BM376" s="40"/>
    </row>
    <row r="377" spans="1:65" ht="16.2">
      <c r="A377" s="17"/>
      <c r="B377" s="17"/>
      <c r="C377" s="18"/>
      <c r="D377" s="9"/>
      <c r="E377" s="9"/>
      <c r="F377" s="9"/>
      <c r="G377" s="9"/>
      <c r="H377" s="9"/>
      <c r="K377" s="17"/>
      <c r="L377" s="17"/>
      <c r="N377" s="128"/>
      <c r="P377" s="17"/>
      <c r="Q377" s="9"/>
      <c r="R377" s="9"/>
      <c r="S377" s="9"/>
      <c r="T377" s="17"/>
      <c r="U377" s="9"/>
      <c r="V377" s="149"/>
      <c r="W377" s="156"/>
      <c r="X377" s="157"/>
      <c r="Y377" s="12"/>
      <c r="Z377" s="41"/>
      <c r="AA377" s="39"/>
      <c r="AB377" s="40"/>
      <c r="AC377" s="40"/>
      <c r="AD377" s="40"/>
      <c r="AE377" s="40"/>
      <c r="AP377"/>
      <c r="AQ377"/>
      <c r="AR377" s="35"/>
      <c r="AS377"/>
      <c r="AT377"/>
      <c r="AW377"/>
      <c r="AX377"/>
      <c r="BA377"/>
      <c r="BB377"/>
      <c r="BI377" s="35"/>
      <c r="BJ377" s="35"/>
      <c r="BK377" s="35"/>
      <c r="BL377" s="35"/>
      <c r="BM377" s="40"/>
    </row>
    <row r="378" spans="1:65" ht="16.2">
      <c r="A378" s="17"/>
      <c r="B378" s="17"/>
      <c r="C378" s="18"/>
      <c r="D378" s="9"/>
      <c r="E378" s="9"/>
      <c r="F378" s="9"/>
      <c r="G378" s="9"/>
      <c r="H378" s="9"/>
      <c r="K378" s="17"/>
      <c r="L378" s="17"/>
      <c r="N378" s="128"/>
      <c r="P378" s="17"/>
      <c r="Q378" s="9"/>
      <c r="R378" s="9"/>
      <c r="S378" s="9"/>
      <c r="T378" s="17"/>
      <c r="U378" s="9"/>
      <c r="V378" s="149"/>
      <c r="W378" s="156"/>
      <c r="X378" s="157"/>
      <c r="Y378" s="12"/>
      <c r="Z378" s="41"/>
      <c r="AA378" s="39"/>
      <c r="AB378" s="40"/>
      <c r="AC378" s="40"/>
      <c r="AD378" s="40"/>
      <c r="AE378" s="40"/>
      <c r="AP378"/>
      <c r="AQ378"/>
      <c r="AR378" s="35"/>
      <c r="AS378"/>
      <c r="AT378"/>
      <c r="AW378"/>
      <c r="AX378"/>
      <c r="BA378"/>
      <c r="BB378"/>
      <c r="BI378" s="35"/>
      <c r="BJ378" s="35"/>
      <c r="BK378" s="35"/>
      <c r="BL378" s="35"/>
      <c r="BM378" s="40"/>
    </row>
    <row r="379" spans="1:65" ht="16.2">
      <c r="A379" s="17"/>
      <c r="B379" s="17"/>
      <c r="C379" s="18"/>
      <c r="D379" s="9"/>
      <c r="E379" s="9"/>
      <c r="F379" s="9"/>
      <c r="G379" s="9"/>
      <c r="H379" s="9"/>
      <c r="K379" s="17"/>
      <c r="L379" s="17"/>
      <c r="N379" s="128"/>
      <c r="P379" s="17"/>
      <c r="Q379" s="9"/>
      <c r="R379" s="9"/>
      <c r="S379" s="9"/>
      <c r="T379" s="17"/>
      <c r="U379" s="9"/>
      <c r="V379" s="149"/>
      <c r="W379" s="156"/>
      <c r="X379" s="157"/>
      <c r="Y379" s="12"/>
      <c r="Z379" s="41"/>
      <c r="AA379" s="39"/>
      <c r="AB379" s="40"/>
      <c r="AC379" s="40"/>
      <c r="AD379" s="40"/>
      <c r="AE379" s="40"/>
      <c r="AP379"/>
      <c r="AQ379"/>
      <c r="AR379" s="35"/>
      <c r="AS379"/>
      <c r="AT379"/>
      <c r="AW379"/>
      <c r="AX379"/>
      <c r="BA379"/>
      <c r="BB379"/>
      <c r="BI379" s="35"/>
      <c r="BJ379" s="35"/>
      <c r="BK379" s="35"/>
      <c r="BL379" s="35"/>
      <c r="BM379" s="40"/>
    </row>
    <row r="380" spans="1:65" ht="16.2">
      <c r="A380" s="17"/>
      <c r="B380" s="17"/>
      <c r="C380" s="18"/>
      <c r="D380" s="9"/>
      <c r="E380" s="9"/>
      <c r="F380" s="9"/>
      <c r="G380" s="9"/>
      <c r="H380" s="9"/>
      <c r="K380" s="17"/>
      <c r="L380" s="17"/>
      <c r="N380" s="128"/>
      <c r="P380" s="17"/>
      <c r="Q380" s="9"/>
      <c r="R380" s="9"/>
      <c r="S380" s="9"/>
      <c r="T380" s="17"/>
      <c r="U380" s="9"/>
      <c r="V380" s="149"/>
      <c r="W380" s="156"/>
      <c r="X380" s="157"/>
      <c r="Y380" s="12"/>
      <c r="Z380" s="41"/>
      <c r="AA380" s="39"/>
      <c r="AB380" s="40"/>
      <c r="AC380" s="40"/>
      <c r="AD380" s="40"/>
      <c r="AE380" s="40"/>
      <c r="AP380"/>
      <c r="AQ380"/>
      <c r="AR380" s="35"/>
      <c r="AS380"/>
      <c r="AT380"/>
      <c r="AW380"/>
      <c r="AX380"/>
      <c r="BA380"/>
      <c r="BB380"/>
      <c r="BI380" s="35"/>
      <c r="BJ380" s="35"/>
      <c r="BK380" s="35"/>
      <c r="BL380" s="35"/>
      <c r="BM380" s="40"/>
    </row>
    <row r="381" spans="1:65" ht="16.2">
      <c r="A381" s="17"/>
      <c r="B381" s="17"/>
      <c r="C381" s="18"/>
      <c r="D381" s="9"/>
      <c r="E381" s="9"/>
      <c r="F381" s="9"/>
      <c r="G381" s="9"/>
      <c r="H381" s="9"/>
      <c r="K381" s="17"/>
      <c r="L381" s="17"/>
      <c r="N381" s="128"/>
      <c r="P381" s="17"/>
      <c r="Q381" s="9"/>
      <c r="R381" s="9"/>
      <c r="S381" s="9"/>
      <c r="T381" s="17"/>
      <c r="U381" s="9"/>
      <c r="V381" s="149"/>
      <c r="W381" s="156"/>
      <c r="X381" s="157"/>
      <c r="Y381" s="12"/>
      <c r="Z381" s="41"/>
      <c r="AA381" s="39"/>
      <c r="AB381" s="40"/>
      <c r="AC381" s="40"/>
      <c r="AD381" s="40"/>
      <c r="AE381" s="40"/>
      <c r="AP381"/>
      <c r="AQ381"/>
      <c r="AR381" s="35"/>
      <c r="AS381"/>
      <c r="AT381"/>
      <c r="AW381"/>
      <c r="AX381"/>
      <c r="BA381"/>
      <c r="BB381"/>
      <c r="BI381" s="35"/>
      <c r="BJ381" s="35"/>
      <c r="BK381" s="35"/>
      <c r="BL381" s="35"/>
      <c r="BM381" s="40"/>
    </row>
    <row r="382" spans="1:65" ht="16.2">
      <c r="A382" s="17"/>
      <c r="B382" s="17"/>
      <c r="C382" s="18"/>
      <c r="D382" s="9"/>
      <c r="E382" s="9"/>
      <c r="F382" s="9"/>
      <c r="G382" s="9"/>
      <c r="H382" s="9"/>
      <c r="K382" s="17"/>
      <c r="L382" s="17"/>
      <c r="N382" s="128"/>
      <c r="P382" s="17"/>
      <c r="Q382" s="9"/>
      <c r="R382" s="9"/>
      <c r="S382" s="9"/>
      <c r="T382" s="17"/>
      <c r="U382" s="9"/>
      <c r="V382" s="149"/>
      <c r="W382" s="156"/>
      <c r="X382" s="157"/>
      <c r="Y382" s="12"/>
      <c r="Z382" s="41"/>
      <c r="AA382" s="39"/>
      <c r="AB382" s="40"/>
      <c r="AC382" s="40"/>
      <c r="AD382" s="40"/>
      <c r="AE382" s="40"/>
      <c r="AP382"/>
      <c r="AQ382"/>
      <c r="AR382" s="35"/>
      <c r="AS382"/>
      <c r="AT382"/>
      <c r="AW382"/>
      <c r="AX382"/>
      <c r="BA382"/>
      <c r="BB382"/>
      <c r="BI382" s="35"/>
      <c r="BJ382" s="35"/>
      <c r="BK382" s="35"/>
      <c r="BL382" s="35"/>
      <c r="BM382" s="40"/>
    </row>
    <row r="383" spans="1:65" ht="16.2">
      <c r="A383" s="17"/>
      <c r="B383" s="17"/>
      <c r="C383" s="18"/>
      <c r="D383" s="9"/>
      <c r="E383" s="9"/>
      <c r="F383" s="9"/>
      <c r="G383" s="9"/>
      <c r="H383" s="9"/>
      <c r="K383" s="17"/>
      <c r="L383" s="17"/>
      <c r="N383" s="128"/>
      <c r="P383" s="17"/>
      <c r="Q383" s="9"/>
      <c r="R383" s="9"/>
      <c r="S383" s="9"/>
      <c r="T383" s="17"/>
      <c r="U383" s="9"/>
      <c r="V383" s="149"/>
      <c r="W383" s="156"/>
      <c r="X383" s="157"/>
      <c r="Y383" s="12"/>
      <c r="Z383" s="41"/>
      <c r="AA383" s="39"/>
      <c r="AB383" s="40"/>
      <c r="AC383" s="40"/>
      <c r="AD383" s="40"/>
      <c r="AE383" s="40"/>
      <c r="AP383"/>
      <c r="AQ383"/>
      <c r="AR383" s="35"/>
      <c r="AS383"/>
      <c r="AT383"/>
      <c r="AW383"/>
      <c r="AX383"/>
      <c r="BA383"/>
      <c r="BB383"/>
      <c r="BI383" s="35"/>
      <c r="BJ383" s="35"/>
      <c r="BK383" s="35"/>
      <c r="BL383" s="35"/>
      <c r="BM383" s="40"/>
    </row>
    <row r="384" spans="1:65" ht="16.2">
      <c r="A384" s="17"/>
      <c r="B384" s="17"/>
      <c r="C384" s="18"/>
      <c r="D384" s="9"/>
      <c r="E384" s="9"/>
      <c r="F384" s="9"/>
      <c r="G384" s="9"/>
      <c r="H384" s="9"/>
      <c r="K384" s="17"/>
      <c r="L384" s="17"/>
      <c r="N384" s="128"/>
      <c r="P384" s="17"/>
      <c r="Q384" s="9"/>
      <c r="R384" s="9"/>
      <c r="S384" s="9"/>
      <c r="T384" s="17"/>
      <c r="U384" s="9"/>
      <c r="V384" s="149"/>
      <c r="W384" s="156"/>
      <c r="X384" s="157"/>
      <c r="Y384" s="12"/>
      <c r="Z384" s="41"/>
      <c r="AA384" s="39"/>
      <c r="AB384" s="40"/>
      <c r="AC384" s="40"/>
      <c r="AD384" s="40"/>
      <c r="AE384" s="40"/>
      <c r="AP384"/>
      <c r="AQ384"/>
      <c r="AR384" s="35"/>
      <c r="AS384"/>
      <c r="AT384"/>
      <c r="AW384"/>
      <c r="AX384"/>
      <c r="BA384"/>
      <c r="BB384"/>
      <c r="BI384" s="35"/>
      <c r="BJ384" s="35"/>
      <c r="BK384" s="35"/>
      <c r="BL384" s="35"/>
      <c r="BM384" s="40"/>
    </row>
    <row r="385" spans="1:65" ht="16.2">
      <c r="A385" s="17"/>
      <c r="B385" s="17"/>
      <c r="C385" s="18"/>
      <c r="D385" s="9"/>
      <c r="E385" s="9"/>
      <c r="F385" s="9"/>
      <c r="G385" s="9"/>
      <c r="H385" s="9"/>
      <c r="K385" s="17"/>
      <c r="L385" s="17"/>
      <c r="N385" s="128"/>
      <c r="P385" s="17"/>
      <c r="Q385" s="9"/>
      <c r="R385" s="9"/>
      <c r="S385" s="9"/>
      <c r="T385" s="17"/>
      <c r="U385" s="9"/>
      <c r="V385" s="149"/>
      <c r="W385" s="156"/>
      <c r="X385" s="157"/>
      <c r="Y385" s="12"/>
      <c r="Z385" s="41"/>
      <c r="AA385" s="39"/>
      <c r="AB385" s="40"/>
      <c r="AC385" s="40"/>
      <c r="AD385" s="40"/>
      <c r="AE385" s="40"/>
      <c r="AP385"/>
      <c r="AQ385"/>
      <c r="AR385" s="35"/>
      <c r="AS385"/>
      <c r="AT385"/>
      <c r="AW385"/>
      <c r="AX385"/>
      <c r="BA385"/>
      <c r="BB385"/>
      <c r="BI385" s="35"/>
      <c r="BJ385" s="35"/>
      <c r="BK385" s="35"/>
      <c r="BL385" s="35"/>
      <c r="BM385" s="40"/>
    </row>
    <row r="386" spans="1:65" ht="16.2">
      <c r="A386" s="17"/>
      <c r="B386" s="17"/>
      <c r="C386" s="18"/>
      <c r="D386" s="9"/>
      <c r="E386" s="9"/>
      <c r="F386" s="9"/>
      <c r="G386" s="9"/>
      <c r="H386" s="9"/>
      <c r="K386" s="17"/>
      <c r="L386" s="17"/>
      <c r="N386" s="128"/>
      <c r="P386" s="17"/>
      <c r="Q386" s="9"/>
      <c r="R386" s="9"/>
      <c r="S386" s="9"/>
      <c r="T386" s="17"/>
      <c r="U386" s="9"/>
      <c r="V386" s="149"/>
      <c r="W386" s="156"/>
      <c r="X386" s="157"/>
      <c r="Y386" s="12"/>
      <c r="Z386" s="41"/>
      <c r="AA386" s="39"/>
      <c r="AB386" s="40"/>
      <c r="AC386" s="40"/>
      <c r="AD386" s="40"/>
      <c r="AE386" s="40"/>
      <c r="AP386"/>
      <c r="AQ386"/>
      <c r="AR386" s="35"/>
      <c r="AS386"/>
      <c r="AT386"/>
      <c r="AW386"/>
      <c r="AX386"/>
      <c r="BA386"/>
      <c r="BB386"/>
      <c r="BI386" s="35"/>
      <c r="BJ386" s="35"/>
      <c r="BK386" s="35"/>
      <c r="BL386" s="35"/>
      <c r="BM386" s="40"/>
    </row>
    <row r="387" spans="1:65" ht="16.2">
      <c r="A387" s="17"/>
      <c r="B387" s="17"/>
      <c r="C387" s="18"/>
      <c r="D387" s="9"/>
      <c r="E387" s="9"/>
      <c r="F387" s="9"/>
      <c r="G387" s="9"/>
      <c r="H387" s="9"/>
      <c r="K387" s="17"/>
      <c r="L387" s="17"/>
      <c r="N387" s="128"/>
      <c r="P387" s="17"/>
      <c r="Q387" s="9"/>
      <c r="R387" s="9"/>
      <c r="S387" s="9"/>
      <c r="T387" s="17"/>
      <c r="U387" s="9"/>
      <c r="V387" s="149"/>
      <c r="W387" s="156"/>
      <c r="X387" s="157"/>
      <c r="Y387" s="12"/>
      <c r="Z387" s="41"/>
      <c r="AA387" s="39"/>
      <c r="AB387" s="40"/>
      <c r="AC387" s="40"/>
      <c r="AD387" s="40"/>
      <c r="AE387" s="40"/>
      <c r="AP387"/>
      <c r="AQ387"/>
      <c r="AR387" s="35"/>
      <c r="AS387"/>
      <c r="AT387"/>
      <c r="AW387"/>
      <c r="AX387"/>
      <c r="BA387"/>
      <c r="BB387"/>
      <c r="BI387" s="35"/>
      <c r="BJ387" s="35"/>
      <c r="BK387" s="35"/>
      <c r="BL387" s="35"/>
      <c r="BM387" s="40"/>
    </row>
    <row r="388" spans="1:65" ht="16.2">
      <c r="A388" s="17"/>
      <c r="B388" s="17"/>
      <c r="C388" s="18"/>
      <c r="D388" s="9"/>
      <c r="E388" s="9"/>
      <c r="F388" s="9"/>
      <c r="G388" s="9"/>
      <c r="H388" s="9"/>
      <c r="K388" s="17"/>
      <c r="L388" s="17"/>
      <c r="N388" s="128"/>
      <c r="P388" s="17"/>
      <c r="Q388" s="9"/>
      <c r="R388" s="9"/>
      <c r="S388" s="9"/>
      <c r="T388" s="17"/>
      <c r="U388" s="9"/>
      <c r="V388" s="149"/>
      <c r="W388" s="156"/>
      <c r="X388" s="157"/>
      <c r="Y388" s="12"/>
      <c r="Z388" s="41"/>
      <c r="AA388" s="39"/>
      <c r="AB388" s="40"/>
      <c r="AC388" s="40"/>
      <c r="AD388" s="40"/>
      <c r="AE388" s="40"/>
      <c r="AP388"/>
      <c r="AQ388"/>
      <c r="AR388" s="35"/>
      <c r="AS388"/>
      <c r="AT388"/>
      <c r="AW388"/>
      <c r="AX388"/>
      <c r="BA388"/>
      <c r="BB388"/>
      <c r="BI388" s="35"/>
      <c r="BJ388" s="35"/>
      <c r="BK388" s="35"/>
      <c r="BL388" s="35"/>
      <c r="BM388" s="40"/>
    </row>
    <row r="389" spans="1:65" ht="16.2">
      <c r="A389" s="17"/>
      <c r="B389" s="17"/>
      <c r="C389" s="18"/>
      <c r="D389" s="9"/>
      <c r="E389" s="9"/>
      <c r="F389" s="9"/>
      <c r="G389" s="9"/>
      <c r="H389" s="9"/>
      <c r="K389" s="17"/>
      <c r="L389" s="17"/>
      <c r="N389" s="128"/>
      <c r="P389" s="17"/>
      <c r="Q389" s="9"/>
      <c r="R389" s="9"/>
      <c r="S389" s="9"/>
      <c r="T389" s="17"/>
      <c r="U389" s="9"/>
      <c r="V389" s="149"/>
      <c r="W389" s="156"/>
      <c r="X389" s="157"/>
      <c r="Y389" s="12"/>
      <c r="Z389" s="41"/>
      <c r="AA389" s="39"/>
      <c r="AB389" s="40"/>
      <c r="AC389" s="40"/>
      <c r="AD389" s="40"/>
      <c r="AE389" s="40"/>
      <c r="AP389"/>
      <c r="AQ389"/>
      <c r="AR389" s="35"/>
      <c r="AS389"/>
      <c r="AT389"/>
      <c r="AW389"/>
      <c r="AX389"/>
      <c r="BA389"/>
      <c r="BB389"/>
      <c r="BI389" s="35"/>
      <c r="BJ389" s="35"/>
      <c r="BK389" s="35"/>
      <c r="BL389" s="35"/>
      <c r="BM389" s="40"/>
    </row>
    <row r="390" spans="1:65" ht="16.2">
      <c r="A390" s="17"/>
      <c r="B390" s="17"/>
      <c r="C390" s="18"/>
      <c r="D390" s="9"/>
      <c r="E390" s="9"/>
      <c r="F390" s="9"/>
      <c r="G390" s="9"/>
      <c r="H390" s="9"/>
      <c r="K390" s="17"/>
      <c r="L390" s="17"/>
      <c r="N390" s="128"/>
      <c r="P390" s="17"/>
      <c r="Q390" s="9"/>
      <c r="R390" s="9"/>
      <c r="S390" s="9"/>
      <c r="T390" s="17"/>
      <c r="U390" s="9"/>
      <c r="V390" s="149"/>
      <c r="W390" s="156"/>
      <c r="X390" s="157"/>
      <c r="Y390" s="12"/>
      <c r="Z390" s="41"/>
      <c r="AA390" s="39"/>
      <c r="AB390" s="40"/>
      <c r="AC390" s="40"/>
      <c r="AD390" s="40"/>
      <c r="AE390" s="40"/>
      <c r="AP390"/>
      <c r="AQ390"/>
      <c r="AR390" s="35"/>
      <c r="AS390"/>
      <c r="AT390"/>
      <c r="AW390"/>
      <c r="AX390"/>
      <c r="BA390"/>
      <c r="BB390"/>
      <c r="BI390" s="35"/>
      <c r="BJ390" s="35"/>
      <c r="BK390" s="35"/>
      <c r="BL390" s="35"/>
      <c r="BM390" s="40"/>
    </row>
    <row r="391" spans="1:65" ht="16.2">
      <c r="A391" s="17"/>
      <c r="B391" s="17"/>
      <c r="C391" s="18"/>
      <c r="D391" s="9"/>
      <c r="E391" s="9"/>
      <c r="F391" s="9"/>
      <c r="G391" s="9"/>
      <c r="H391" s="9"/>
      <c r="K391" s="17"/>
      <c r="L391" s="17"/>
      <c r="N391" s="128"/>
      <c r="P391" s="17"/>
      <c r="Q391" s="9"/>
      <c r="R391" s="9"/>
      <c r="S391" s="9"/>
      <c r="T391" s="17"/>
      <c r="U391" s="9"/>
      <c r="V391" s="149"/>
      <c r="W391" s="156"/>
      <c r="X391" s="157"/>
      <c r="Y391" s="12"/>
      <c r="Z391" s="41"/>
      <c r="AA391" s="39"/>
      <c r="AB391" s="40"/>
      <c r="AC391" s="40"/>
      <c r="AD391" s="40"/>
      <c r="AE391" s="40"/>
      <c r="AP391"/>
      <c r="AQ391"/>
      <c r="AR391" s="35"/>
      <c r="AS391"/>
      <c r="AT391"/>
      <c r="AW391"/>
      <c r="AX391"/>
      <c r="BA391"/>
      <c r="BB391"/>
      <c r="BI391" s="35"/>
      <c r="BJ391" s="35"/>
      <c r="BK391" s="35"/>
      <c r="BL391" s="35"/>
      <c r="BM391" s="40"/>
    </row>
    <row r="392" spans="1:65" ht="16.2">
      <c r="A392" s="17"/>
      <c r="B392" s="17"/>
      <c r="C392" s="18"/>
      <c r="D392" s="9"/>
      <c r="E392" s="9"/>
      <c r="F392" s="9"/>
      <c r="G392" s="9"/>
      <c r="H392" s="9"/>
      <c r="K392" s="17"/>
      <c r="L392" s="17"/>
      <c r="N392" s="128"/>
      <c r="P392" s="17"/>
      <c r="Q392" s="9"/>
      <c r="R392" s="9"/>
      <c r="S392" s="9"/>
      <c r="T392" s="17"/>
      <c r="U392" s="9"/>
      <c r="V392" s="149"/>
      <c r="W392" s="156"/>
      <c r="X392" s="157"/>
      <c r="Y392" s="12"/>
      <c r="Z392" s="41"/>
      <c r="AA392" s="39"/>
      <c r="AB392" s="40"/>
      <c r="AC392" s="40"/>
      <c r="AD392" s="40"/>
      <c r="AE392" s="40"/>
      <c r="AP392"/>
      <c r="AQ392"/>
      <c r="AR392" s="35"/>
      <c r="AS392"/>
      <c r="AT392"/>
      <c r="AW392"/>
      <c r="AX392"/>
      <c r="BA392"/>
      <c r="BB392"/>
      <c r="BI392" s="35"/>
      <c r="BJ392" s="35"/>
      <c r="BK392" s="35"/>
      <c r="BL392" s="35"/>
      <c r="BM392" s="40"/>
    </row>
    <row r="393" spans="1:65" ht="16.2">
      <c r="A393" s="17"/>
      <c r="B393" s="17"/>
      <c r="C393" s="18"/>
      <c r="D393" s="9"/>
      <c r="E393" s="9"/>
      <c r="F393" s="9"/>
      <c r="G393" s="9"/>
      <c r="H393" s="9"/>
      <c r="K393" s="17"/>
      <c r="L393" s="17"/>
      <c r="N393" s="128"/>
      <c r="P393" s="17"/>
      <c r="Q393" s="9"/>
      <c r="R393" s="9"/>
      <c r="S393" s="9"/>
      <c r="T393" s="17"/>
      <c r="U393" s="9"/>
      <c r="V393" s="149"/>
      <c r="W393" s="156"/>
      <c r="X393" s="157"/>
      <c r="Y393" s="12"/>
      <c r="Z393" s="41"/>
      <c r="AA393" s="39"/>
      <c r="AB393" s="40"/>
      <c r="AC393" s="40"/>
      <c r="AD393" s="40"/>
      <c r="AE393" s="40"/>
      <c r="AP393"/>
      <c r="AQ393"/>
      <c r="AR393" s="35"/>
      <c r="AS393"/>
      <c r="AT393"/>
      <c r="AW393"/>
      <c r="AX393"/>
      <c r="BA393"/>
      <c r="BB393"/>
      <c r="BI393" s="35"/>
      <c r="BJ393" s="35"/>
      <c r="BK393" s="35"/>
      <c r="BL393" s="35"/>
      <c r="BM393" s="40"/>
    </row>
    <row r="394" spans="1:65" ht="16.2">
      <c r="A394" s="17"/>
      <c r="B394" s="17"/>
      <c r="C394" s="18"/>
      <c r="D394" s="9"/>
      <c r="E394" s="9"/>
      <c r="F394" s="9"/>
      <c r="G394" s="9"/>
      <c r="H394" s="9"/>
      <c r="K394" s="17"/>
      <c r="L394" s="17"/>
      <c r="N394" s="128"/>
      <c r="P394" s="17"/>
      <c r="Q394" s="9"/>
      <c r="R394" s="9"/>
      <c r="S394" s="9"/>
      <c r="T394" s="17"/>
      <c r="U394" s="9"/>
      <c r="V394" s="149"/>
      <c r="W394" s="156"/>
      <c r="X394" s="157"/>
      <c r="Y394" s="12"/>
      <c r="Z394" s="41"/>
      <c r="AA394" s="39"/>
      <c r="AB394" s="40"/>
      <c r="AC394" s="40"/>
      <c r="AD394" s="40"/>
      <c r="AE394" s="40"/>
      <c r="AP394"/>
      <c r="AQ394"/>
      <c r="AR394" s="35"/>
      <c r="AS394"/>
      <c r="AT394"/>
      <c r="AW394"/>
      <c r="AX394"/>
      <c r="BA394"/>
      <c r="BB394"/>
      <c r="BI394" s="35"/>
      <c r="BJ394" s="35"/>
      <c r="BK394" s="35"/>
      <c r="BL394" s="35"/>
      <c r="BM394" s="40"/>
    </row>
    <row r="395" spans="1:65" ht="16.2">
      <c r="A395" s="17"/>
      <c r="B395" s="17"/>
      <c r="C395" s="18"/>
      <c r="D395" s="9"/>
      <c r="E395" s="9"/>
      <c r="F395" s="9"/>
      <c r="G395" s="9"/>
      <c r="H395" s="9"/>
      <c r="K395" s="17"/>
      <c r="L395" s="17"/>
      <c r="N395" s="128"/>
      <c r="P395" s="17"/>
      <c r="Q395" s="9"/>
      <c r="R395" s="9"/>
      <c r="S395" s="9"/>
      <c r="T395" s="17"/>
      <c r="U395" s="9"/>
      <c r="V395" s="149"/>
      <c r="W395" s="156"/>
      <c r="X395" s="157"/>
      <c r="Y395" s="12"/>
      <c r="Z395" s="41"/>
      <c r="AA395" s="39"/>
      <c r="AB395" s="40"/>
      <c r="AC395" s="40"/>
      <c r="AD395" s="40"/>
      <c r="AE395" s="40"/>
      <c r="AP395"/>
      <c r="AQ395"/>
      <c r="AR395" s="35"/>
      <c r="AS395"/>
      <c r="AT395"/>
      <c r="AW395"/>
      <c r="AX395"/>
      <c r="BA395"/>
      <c r="BB395"/>
      <c r="BI395" s="35"/>
      <c r="BJ395" s="35"/>
      <c r="BK395" s="35"/>
      <c r="BL395" s="35"/>
      <c r="BM395" s="40"/>
    </row>
    <row r="396" spans="1:65" ht="16.2">
      <c r="A396" s="17"/>
      <c r="B396" s="17"/>
      <c r="C396" s="18"/>
      <c r="D396" s="9"/>
      <c r="E396" s="9"/>
      <c r="F396" s="9"/>
      <c r="G396" s="9"/>
      <c r="H396" s="9"/>
      <c r="K396" s="17"/>
      <c r="L396" s="17"/>
      <c r="N396" s="128"/>
      <c r="P396" s="17"/>
      <c r="Q396" s="9"/>
      <c r="R396" s="9"/>
      <c r="S396" s="9"/>
      <c r="T396" s="17"/>
      <c r="U396" s="9"/>
      <c r="V396" s="149"/>
      <c r="W396" s="156"/>
      <c r="X396" s="157"/>
      <c r="Y396" s="12"/>
      <c r="Z396" s="41"/>
      <c r="AA396" s="39"/>
      <c r="AB396" s="40"/>
      <c r="AC396" s="40"/>
      <c r="AD396" s="40"/>
      <c r="AE396" s="40"/>
      <c r="AP396"/>
      <c r="AQ396"/>
      <c r="AR396" s="35"/>
      <c r="AS396"/>
      <c r="AT396"/>
      <c r="AW396"/>
      <c r="AX396"/>
      <c r="BA396"/>
      <c r="BB396"/>
      <c r="BI396" s="35"/>
      <c r="BJ396" s="35"/>
      <c r="BK396" s="35"/>
      <c r="BL396" s="35"/>
      <c r="BM396" s="40"/>
    </row>
    <row r="397" spans="1:65" ht="16.2">
      <c r="A397" s="17"/>
      <c r="B397" s="17"/>
      <c r="C397" s="18"/>
      <c r="D397" s="9"/>
      <c r="E397" s="9"/>
      <c r="F397" s="9"/>
      <c r="G397" s="9"/>
      <c r="H397" s="9"/>
      <c r="K397" s="17"/>
      <c r="L397" s="17"/>
      <c r="N397" s="128"/>
      <c r="P397" s="17"/>
      <c r="Q397" s="9"/>
      <c r="R397" s="9"/>
      <c r="S397" s="9"/>
      <c r="T397" s="17"/>
      <c r="U397" s="9"/>
      <c r="V397" s="149"/>
      <c r="W397" s="156"/>
      <c r="X397" s="157"/>
      <c r="Y397" s="12"/>
      <c r="Z397" s="41"/>
      <c r="AA397" s="39"/>
      <c r="AB397" s="40"/>
      <c r="AC397" s="40"/>
      <c r="AD397" s="40"/>
      <c r="AE397" s="40"/>
      <c r="AP397"/>
      <c r="AQ397"/>
      <c r="AR397" s="35"/>
      <c r="AS397"/>
      <c r="AT397"/>
      <c r="AW397"/>
      <c r="AX397"/>
      <c r="BA397"/>
      <c r="BB397"/>
      <c r="BI397" s="35"/>
      <c r="BJ397" s="35"/>
      <c r="BK397" s="35"/>
      <c r="BL397" s="35"/>
      <c r="BM397" s="40"/>
    </row>
    <row r="398" spans="1:65" ht="16.2">
      <c r="A398" s="17"/>
      <c r="B398" s="17"/>
      <c r="C398" s="18"/>
      <c r="D398" s="9"/>
      <c r="E398" s="9"/>
      <c r="F398" s="9"/>
      <c r="G398" s="9"/>
      <c r="H398" s="9"/>
      <c r="K398" s="17"/>
      <c r="L398" s="17"/>
      <c r="N398" s="128"/>
      <c r="P398" s="17"/>
      <c r="Q398" s="9"/>
      <c r="R398" s="9"/>
      <c r="S398" s="9"/>
      <c r="T398" s="17"/>
      <c r="U398" s="9"/>
      <c r="V398" s="149"/>
      <c r="W398" s="156"/>
      <c r="X398" s="157"/>
      <c r="Y398" s="12"/>
      <c r="Z398" s="41"/>
      <c r="AA398" s="39"/>
      <c r="AB398" s="40"/>
      <c r="AC398" s="40"/>
      <c r="AD398" s="40"/>
      <c r="AE398" s="40"/>
      <c r="AP398"/>
      <c r="AQ398"/>
      <c r="AR398" s="35"/>
      <c r="AS398"/>
      <c r="AT398"/>
      <c r="AW398"/>
      <c r="AX398"/>
      <c r="BA398"/>
      <c r="BB398"/>
      <c r="BI398" s="35"/>
      <c r="BJ398" s="35"/>
      <c r="BK398" s="35"/>
      <c r="BL398" s="35"/>
      <c r="BM398" s="40"/>
    </row>
    <row r="399" spans="1:65" ht="16.2">
      <c r="A399" s="17"/>
      <c r="B399" s="17"/>
      <c r="C399" s="18"/>
      <c r="D399" s="9"/>
      <c r="E399" s="9"/>
      <c r="F399" s="9"/>
      <c r="G399" s="9"/>
      <c r="H399" s="9"/>
      <c r="K399" s="17"/>
      <c r="L399" s="17"/>
      <c r="N399" s="128"/>
      <c r="P399" s="17"/>
      <c r="Q399" s="9"/>
      <c r="R399" s="9"/>
      <c r="S399" s="9"/>
      <c r="T399" s="17"/>
      <c r="U399" s="9"/>
      <c r="V399" s="149"/>
      <c r="W399" s="156"/>
      <c r="X399" s="157"/>
      <c r="Y399" s="12"/>
      <c r="Z399" s="41"/>
      <c r="AA399" s="39"/>
      <c r="AB399" s="40"/>
      <c r="AC399" s="40"/>
      <c r="AD399" s="40"/>
      <c r="AE399" s="40"/>
      <c r="AP399"/>
      <c r="AQ399"/>
      <c r="AR399" s="35"/>
      <c r="AS399"/>
      <c r="AT399"/>
      <c r="AW399"/>
      <c r="AX399"/>
      <c r="BA399"/>
      <c r="BB399"/>
      <c r="BI399" s="35"/>
      <c r="BJ399" s="35"/>
      <c r="BK399" s="35"/>
      <c r="BL399" s="35"/>
      <c r="BM399" s="40"/>
    </row>
    <row r="400" spans="1:65" ht="16.2">
      <c r="A400" s="17"/>
      <c r="B400" s="17"/>
      <c r="C400" s="18"/>
      <c r="D400" s="9"/>
      <c r="E400" s="9"/>
      <c r="F400" s="9"/>
      <c r="G400" s="9"/>
      <c r="H400" s="9"/>
      <c r="K400" s="17"/>
      <c r="L400" s="17"/>
      <c r="N400" s="128"/>
      <c r="P400" s="17"/>
      <c r="Q400" s="9"/>
      <c r="R400" s="9"/>
      <c r="S400" s="9"/>
      <c r="T400" s="17"/>
      <c r="U400" s="9"/>
      <c r="V400" s="149"/>
      <c r="W400" s="156"/>
      <c r="X400" s="157"/>
      <c r="Y400" s="12"/>
      <c r="Z400" s="41"/>
      <c r="AA400" s="39"/>
      <c r="AB400" s="40"/>
      <c r="AC400" s="40"/>
      <c r="AD400" s="40"/>
      <c r="AE400" s="40"/>
      <c r="AP400"/>
      <c r="AQ400"/>
      <c r="AR400" s="35"/>
      <c r="AS400"/>
      <c r="AT400"/>
      <c r="AW400"/>
      <c r="AX400"/>
      <c r="BA400"/>
      <c r="BB400"/>
      <c r="BI400" s="35"/>
      <c r="BJ400" s="35"/>
      <c r="BK400" s="35"/>
      <c r="BL400" s="35"/>
      <c r="BM400" s="40"/>
    </row>
    <row r="401" spans="1:65" ht="16.2">
      <c r="A401" s="17"/>
      <c r="B401" s="17"/>
      <c r="C401" s="18"/>
      <c r="D401" s="9"/>
      <c r="E401" s="9"/>
      <c r="F401" s="9"/>
      <c r="G401" s="9"/>
      <c r="H401" s="9"/>
      <c r="K401" s="17"/>
      <c r="L401" s="17"/>
      <c r="N401" s="128"/>
      <c r="P401" s="17"/>
      <c r="Q401" s="9"/>
      <c r="R401" s="9"/>
      <c r="S401" s="9"/>
      <c r="T401" s="17"/>
      <c r="U401" s="9"/>
      <c r="V401" s="149"/>
      <c r="W401" s="156"/>
      <c r="X401" s="157"/>
      <c r="Y401" s="12"/>
      <c r="Z401" s="41"/>
      <c r="AA401" s="39"/>
      <c r="AB401" s="40"/>
      <c r="AC401" s="40"/>
      <c r="AD401" s="40"/>
      <c r="AE401" s="40"/>
      <c r="AP401"/>
      <c r="AQ401"/>
      <c r="AR401" s="35"/>
      <c r="AS401"/>
      <c r="AT401"/>
      <c r="AW401"/>
      <c r="AX401"/>
      <c r="BA401"/>
      <c r="BB401"/>
      <c r="BI401" s="35"/>
      <c r="BJ401" s="35"/>
      <c r="BK401" s="35"/>
      <c r="BL401" s="35"/>
      <c r="BM401" s="40"/>
    </row>
    <row r="402" spans="1:65" ht="16.2">
      <c r="A402" s="17"/>
      <c r="B402" s="17"/>
      <c r="C402" s="18"/>
      <c r="D402" s="9"/>
      <c r="E402" s="9"/>
      <c r="F402" s="9"/>
      <c r="G402" s="9"/>
      <c r="H402" s="9"/>
      <c r="I402" s="9"/>
      <c r="J402" s="9"/>
      <c r="K402" s="17"/>
      <c r="L402" s="17"/>
      <c r="N402" s="127"/>
      <c r="P402" s="9"/>
      <c r="Q402" s="9"/>
      <c r="R402" s="9"/>
      <c r="S402" s="9"/>
      <c r="T402" s="17"/>
      <c r="U402" s="9"/>
      <c r="V402" s="149"/>
      <c r="W402" s="156"/>
      <c r="X402" s="157"/>
      <c r="Y402" s="12"/>
      <c r="Z402" s="41"/>
      <c r="AA402" s="39"/>
      <c r="AB402" s="40"/>
      <c r="AC402" s="40"/>
      <c r="AD402" s="40"/>
      <c r="AE402" s="40"/>
      <c r="AP402"/>
      <c r="AQ402"/>
      <c r="AR402" s="35"/>
      <c r="AS402"/>
      <c r="AT402"/>
      <c r="AW402"/>
      <c r="AX402"/>
      <c r="BA402"/>
      <c r="BB402"/>
      <c r="BI402" s="35"/>
      <c r="BJ402" s="35"/>
      <c r="BK402" s="35"/>
      <c r="BL402" s="35"/>
      <c r="BM402" s="40"/>
    </row>
    <row r="403" spans="1:65" ht="16.2">
      <c r="A403" s="17"/>
      <c r="B403" s="17"/>
      <c r="C403" s="18"/>
      <c r="D403" s="9"/>
      <c r="E403" s="9"/>
      <c r="F403" s="9"/>
      <c r="G403" s="9"/>
      <c r="H403" s="9"/>
      <c r="I403" s="9"/>
      <c r="J403" s="9"/>
      <c r="K403" s="17"/>
      <c r="L403" s="17"/>
      <c r="N403" s="127"/>
      <c r="P403" s="9"/>
      <c r="Q403" s="9"/>
      <c r="R403" s="9"/>
      <c r="S403" s="9"/>
      <c r="T403" s="17"/>
      <c r="U403" s="9"/>
      <c r="V403" s="149"/>
      <c r="W403" s="156"/>
      <c r="X403" s="157"/>
      <c r="Y403" s="12"/>
      <c r="Z403" s="41"/>
      <c r="AA403" s="39"/>
      <c r="AB403" s="40"/>
      <c r="AC403" s="40"/>
      <c r="AD403" s="40"/>
      <c r="AE403" s="40"/>
      <c r="AP403"/>
      <c r="AQ403"/>
      <c r="AR403" s="35"/>
      <c r="AS403"/>
      <c r="AT403"/>
      <c r="AW403"/>
      <c r="AX403"/>
      <c r="BA403"/>
      <c r="BB403"/>
      <c r="BI403" s="35"/>
      <c r="BJ403" s="35"/>
      <c r="BK403" s="35"/>
      <c r="BL403" s="35"/>
      <c r="BM403" s="40"/>
    </row>
    <row r="404" spans="1:65" ht="16.2">
      <c r="A404" s="17"/>
      <c r="B404" s="17"/>
      <c r="C404" s="18"/>
      <c r="D404" s="9"/>
      <c r="E404" s="9"/>
      <c r="F404" s="9"/>
      <c r="G404" s="9"/>
      <c r="H404" s="9"/>
      <c r="I404" s="9"/>
      <c r="J404" s="9"/>
      <c r="K404" s="17"/>
      <c r="L404" s="17"/>
      <c r="N404" s="127"/>
      <c r="P404" s="9"/>
      <c r="Q404" s="9"/>
      <c r="R404" s="9"/>
      <c r="S404" s="9"/>
      <c r="T404" s="17"/>
      <c r="U404" s="9"/>
      <c r="V404" s="149"/>
      <c r="W404" s="156"/>
      <c r="X404" s="157"/>
      <c r="Y404" s="12"/>
      <c r="Z404" s="41"/>
      <c r="AA404" s="39"/>
      <c r="AB404" s="40"/>
      <c r="AC404" s="40"/>
      <c r="AD404" s="40"/>
      <c r="AE404" s="40"/>
      <c r="AP404"/>
      <c r="AQ404"/>
      <c r="AR404" s="35"/>
      <c r="AS404"/>
      <c r="AT404"/>
      <c r="AW404"/>
      <c r="AX404"/>
      <c r="BA404"/>
      <c r="BB404"/>
      <c r="BI404" s="35"/>
      <c r="BJ404" s="35"/>
      <c r="BK404" s="35"/>
      <c r="BL404" s="35"/>
      <c r="BM404" s="40"/>
    </row>
    <row r="405" spans="1:65" ht="16.2">
      <c r="A405" s="17"/>
      <c r="B405" s="17"/>
      <c r="C405" s="18"/>
      <c r="D405" s="9"/>
      <c r="E405" s="9"/>
      <c r="F405" s="9"/>
      <c r="G405" s="9"/>
      <c r="H405" s="9"/>
      <c r="I405" s="9"/>
      <c r="J405" s="9"/>
      <c r="K405" s="17"/>
      <c r="L405" s="17"/>
      <c r="N405" s="127"/>
      <c r="P405" s="9"/>
      <c r="Q405" s="9"/>
      <c r="R405" s="9"/>
      <c r="S405" s="9"/>
      <c r="T405" s="17"/>
      <c r="U405" s="9"/>
      <c r="V405" s="149"/>
      <c r="W405" s="156"/>
      <c r="X405" s="157"/>
      <c r="Y405" s="12"/>
      <c r="Z405" s="41"/>
      <c r="AA405" s="39"/>
      <c r="AB405" s="40"/>
      <c r="AC405" s="40"/>
      <c r="AD405" s="40"/>
      <c r="AE405" s="40"/>
      <c r="AP405"/>
      <c r="AQ405"/>
      <c r="AR405" s="35"/>
      <c r="AS405"/>
      <c r="AT405"/>
      <c r="AW405"/>
      <c r="AX405"/>
      <c r="BA405"/>
      <c r="BB405"/>
      <c r="BI405" s="35"/>
      <c r="BJ405" s="35"/>
      <c r="BK405" s="35"/>
      <c r="BL405" s="35"/>
      <c r="BM405" s="40"/>
    </row>
    <row r="406" spans="1:65" ht="16.2">
      <c r="A406" s="17"/>
      <c r="B406" s="17"/>
      <c r="C406" s="18"/>
      <c r="D406" s="9"/>
      <c r="E406" s="9"/>
      <c r="F406" s="9"/>
      <c r="G406" s="9"/>
      <c r="H406" s="9"/>
      <c r="I406" s="9"/>
      <c r="J406" s="9"/>
      <c r="K406" s="17"/>
      <c r="L406" s="17"/>
      <c r="N406" s="127"/>
      <c r="P406" s="9"/>
      <c r="Q406" s="9"/>
      <c r="R406" s="9"/>
      <c r="S406" s="9"/>
      <c r="T406" s="17"/>
      <c r="U406" s="9"/>
      <c r="V406" s="149"/>
      <c r="W406" s="156"/>
      <c r="X406" s="157"/>
      <c r="Y406" s="12"/>
      <c r="Z406" s="41"/>
      <c r="AA406" s="39"/>
      <c r="AB406" s="40"/>
      <c r="AC406" s="40"/>
      <c r="AD406" s="40"/>
      <c r="AE406" s="40"/>
      <c r="AP406"/>
      <c r="AQ406"/>
      <c r="AR406" s="35"/>
      <c r="AS406"/>
      <c r="AT406"/>
      <c r="AW406"/>
      <c r="AX406"/>
      <c r="BA406"/>
      <c r="BB406"/>
      <c r="BI406" s="35"/>
      <c r="BJ406" s="35"/>
      <c r="BK406" s="35"/>
      <c r="BL406" s="35"/>
      <c r="BM406" s="40"/>
    </row>
    <row r="407" spans="1:65" ht="16.2">
      <c r="A407" s="17"/>
      <c r="B407" s="17"/>
      <c r="C407" s="18"/>
      <c r="D407" s="9"/>
      <c r="E407" s="9"/>
      <c r="F407" s="9"/>
      <c r="G407" s="9"/>
      <c r="H407" s="9"/>
      <c r="I407" s="9"/>
      <c r="J407" s="9"/>
      <c r="K407" s="17"/>
      <c r="L407" s="17"/>
      <c r="N407" s="127"/>
      <c r="P407" s="9"/>
      <c r="Q407" s="9"/>
      <c r="R407" s="9"/>
      <c r="S407" s="9"/>
      <c r="T407" s="17"/>
      <c r="U407" s="9"/>
      <c r="V407" s="149"/>
      <c r="W407" s="156"/>
      <c r="X407" s="157"/>
      <c r="Y407" s="12"/>
      <c r="Z407" s="41"/>
      <c r="AA407" s="39"/>
      <c r="AB407" s="40"/>
      <c r="AC407" s="40"/>
      <c r="AD407" s="40"/>
      <c r="AE407" s="40"/>
      <c r="AP407"/>
      <c r="AQ407"/>
      <c r="AR407" s="35"/>
      <c r="AS407"/>
      <c r="AT407"/>
      <c r="AW407"/>
      <c r="AX407"/>
      <c r="BA407"/>
      <c r="BB407"/>
      <c r="BI407" s="35"/>
      <c r="BJ407" s="35"/>
      <c r="BK407" s="35"/>
      <c r="BL407" s="35"/>
      <c r="BM407" s="40"/>
    </row>
    <row r="408" spans="1:65" ht="16.2">
      <c r="A408" s="17"/>
      <c r="B408" s="17"/>
      <c r="C408" s="18"/>
      <c r="D408" s="9"/>
      <c r="E408" s="9"/>
      <c r="F408" s="9"/>
      <c r="G408" s="9"/>
      <c r="H408" s="9"/>
      <c r="I408" s="9"/>
      <c r="J408" s="9"/>
      <c r="K408" s="17"/>
      <c r="L408" s="17"/>
      <c r="N408" s="127"/>
      <c r="P408" s="9"/>
      <c r="Q408" s="9"/>
      <c r="R408" s="9"/>
      <c r="S408" s="9"/>
      <c r="T408" s="17"/>
      <c r="U408" s="9"/>
      <c r="V408" s="149"/>
      <c r="W408" s="156"/>
      <c r="X408" s="157"/>
      <c r="Y408" s="12"/>
      <c r="Z408" s="41"/>
      <c r="AA408" s="39"/>
      <c r="AB408" s="40"/>
      <c r="AC408" s="40"/>
      <c r="AD408" s="40"/>
      <c r="AE408" s="40"/>
      <c r="AP408"/>
      <c r="AQ408"/>
      <c r="AR408" s="35"/>
      <c r="AS408"/>
      <c r="AT408"/>
      <c r="AW408"/>
      <c r="AX408"/>
      <c r="BA408"/>
      <c r="BB408"/>
      <c r="BI408" s="35"/>
      <c r="BJ408" s="35"/>
      <c r="BK408" s="35"/>
      <c r="BL408" s="35"/>
      <c r="BM408" s="40"/>
    </row>
    <row r="409" spans="1:65" ht="16.2">
      <c r="A409" s="17"/>
      <c r="B409" s="17"/>
      <c r="C409" s="18"/>
      <c r="D409" s="9"/>
      <c r="E409" s="9"/>
      <c r="F409" s="9"/>
      <c r="G409" s="9"/>
      <c r="H409" s="9"/>
      <c r="I409" s="9"/>
      <c r="J409" s="9"/>
      <c r="K409" s="17"/>
      <c r="L409" s="17"/>
      <c r="N409" s="127"/>
      <c r="P409" s="9"/>
      <c r="Q409" s="9"/>
      <c r="R409" s="9"/>
      <c r="S409" s="9"/>
      <c r="T409" s="17"/>
      <c r="U409" s="9"/>
      <c r="V409" s="149"/>
      <c r="W409" s="156"/>
      <c r="X409" s="157"/>
      <c r="Y409" s="12"/>
      <c r="Z409" s="41"/>
      <c r="AA409" s="39"/>
      <c r="AB409" s="40"/>
      <c r="AC409" s="40"/>
      <c r="AD409" s="40"/>
      <c r="AE409" s="40"/>
      <c r="AP409"/>
      <c r="AQ409"/>
      <c r="AR409" s="35"/>
      <c r="AS409"/>
      <c r="AT409"/>
      <c r="AW409"/>
      <c r="AX409"/>
      <c r="BA409"/>
      <c r="BB409"/>
      <c r="BI409" s="35"/>
      <c r="BJ409" s="35"/>
      <c r="BK409" s="35"/>
      <c r="BL409" s="35"/>
      <c r="BM409" s="40"/>
    </row>
    <row r="410" spans="1:65" ht="16.2">
      <c r="A410" s="17"/>
      <c r="B410" s="17"/>
      <c r="C410" s="18"/>
      <c r="D410" s="9"/>
      <c r="E410" s="9"/>
      <c r="F410" s="9"/>
      <c r="G410" s="9"/>
      <c r="H410" s="9"/>
      <c r="I410" s="9"/>
      <c r="J410" s="9"/>
      <c r="K410" s="17"/>
      <c r="L410" s="17"/>
      <c r="N410" s="127"/>
      <c r="P410" s="9"/>
      <c r="Q410" s="9"/>
      <c r="R410" s="9"/>
      <c r="S410" s="9"/>
      <c r="T410" s="17"/>
      <c r="U410" s="9"/>
      <c r="V410" s="149"/>
      <c r="W410" s="156"/>
      <c r="X410" s="157"/>
      <c r="Y410" s="12"/>
      <c r="Z410" s="41"/>
      <c r="AA410" s="39"/>
      <c r="AB410" s="40"/>
      <c r="AC410" s="40"/>
      <c r="AD410" s="40"/>
      <c r="AE410" s="40"/>
      <c r="AP410"/>
      <c r="AQ410"/>
      <c r="AR410" s="35"/>
      <c r="AS410"/>
      <c r="AT410"/>
      <c r="AW410"/>
      <c r="AX410"/>
      <c r="BA410"/>
      <c r="BB410"/>
      <c r="BI410" s="35"/>
      <c r="BJ410" s="35"/>
      <c r="BK410" s="35"/>
      <c r="BL410" s="35"/>
      <c r="BM410" s="40"/>
    </row>
    <row r="411" spans="1:65" ht="16.2">
      <c r="A411" s="17"/>
      <c r="B411" s="17"/>
      <c r="C411" s="18"/>
      <c r="D411" s="9"/>
      <c r="E411" s="9"/>
      <c r="F411" s="9"/>
      <c r="G411" s="9"/>
      <c r="H411" s="9"/>
      <c r="I411" s="9"/>
      <c r="J411" s="9"/>
      <c r="K411" s="17"/>
      <c r="L411" s="17"/>
      <c r="N411" s="127"/>
      <c r="P411" s="9"/>
      <c r="Q411" s="9"/>
      <c r="R411" s="9"/>
      <c r="S411" s="9"/>
      <c r="T411" s="17"/>
      <c r="U411" s="9"/>
      <c r="V411" s="149"/>
      <c r="W411" s="156"/>
      <c r="X411" s="157"/>
      <c r="Y411" s="12"/>
      <c r="Z411" s="41"/>
      <c r="AA411" s="39"/>
      <c r="AB411" s="40"/>
      <c r="AC411" s="40"/>
      <c r="AD411" s="40"/>
      <c r="AE411" s="40"/>
      <c r="AP411"/>
      <c r="AQ411"/>
      <c r="AR411" s="35"/>
      <c r="AS411"/>
      <c r="AT411"/>
      <c r="AW411"/>
      <c r="AX411"/>
      <c r="BA411"/>
      <c r="BB411"/>
      <c r="BI411" s="35"/>
      <c r="BJ411" s="35"/>
      <c r="BK411" s="35"/>
      <c r="BL411" s="35"/>
      <c r="BM411" s="40"/>
    </row>
    <row r="412" spans="1:65" ht="16.2">
      <c r="A412" s="17"/>
      <c r="B412" s="17"/>
      <c r="C412" s="18"/>
      <c r="D412" s="9"/>
      <c r="E412" s="9"/>
      <c r="F412" s="9"/>
      <c r="G412" s="9"/>
      <c r="H412" s="9"/>
      <c r="I412" s="9"/>
      <c r="J412" s="9"/>
      <c r="K412" s="17"/>
      <c r="L412" s="17"/>
      <c r="N412" s="127"/>
      <c r="P412" s="9"/>
      <c r="Q412" s="9"/>
      <c r="R412" s="9"/>
      <c r="S412" s="9"/>
      <c r="T412" s="17"/>
      <c r="U412" s="9"/>
      <c r="V412" s="149"/>
      <c r="W412" s="156"/>
      <c r="X412" s="157"/>
      <c r="Y412" s="12"/>
      <c r="Z412" s="41"/>
      <c r="AA412" s="39"/>
      <c r="AB412" s="40"/>
      <c r="AC412" s="40"/>
      <c r="AD412" s="40"/>
      <c r="AE412" s="40"/>
      <c r="AP412"/>
      <c r="AQ412"/>
      <c r="AR412" s="35"/>
      <c r="AS412"/>
      <c r="AT412"/>
      <c r="AW412"/>
      <c r="AX412"/>
      <c r="BA412"/>
      <c r="BB412"/>
      <c r="BI412" s="35"/>
      <c r="BJ412" s="35"/>
      <c r="BK412" s="35"/>
      <c r="BL412" s="35"/>
      <c r="BM412" s="40"/>
    </row>
    <row r="413" spans="1:65" ht="16.2">
      <c r="A413" s="17"/>
      <c r="B413" s="17"/>
      <c r="C413" s="18"/>
      <c r="D413" s="9"/>
      <c r="E413" s="9"/>
      <c r="F413" s="9"/>
      <c r="G413" s="9"/>
      <c r="H413" s="9"/>
      <c r="I413" s="9"/>
      <c r="J413" s="9"/>
      <c r="K413" s="17"/>
      <c r="L413" s="17"/>
      <c r="N413" s="127"/>
      <c r="P413" s="9"/>
      <c r="Q413" s="9"/>
      <c r="R413" s="9"/>
      <c r="S413" s="9"/>
      <c r="T413" s="17"/>
      <c r="U413" s="9"/>
      <c r="V413" s="149"/>
      <c r="W413" s="156"/>
      <c r="X413" s="157"/>
      <c r="Y413" s="12"/>
      <c r="Z413" s="41"/>
      <c r="AA413" s="39"/>
      <c r="AB413" s="40"/>
      <c r="AC413" s="40"/>
      <c r="AD413" s="40"/>
      <c r="AE413" s="40"/>
      <c r="AP413"/>
      <c r="AQ413"/>
      <c r="AR413" s="35"/>
      <c r="AS413"/>
      <c r="AT413"/>
      <c r="AW413"/>
      <c r="AX413"/>
      <c r="BA413"/>
      <c r="BB413"/>
      <c r="BI413" s="35"/>
      <c r="BJ413" s="35"/>
      <c r="BK413" s="35"/>
      <c r="BL413" s="35"/>
      <c r="BM413" s="40"/>
    </row>
    <row r="414" spans="1:65" ht="16.2">
      <c r="A414" s="17"/>
      <c r="B414" s="17"/>
      <c r="C414" s="18"/>
      <c r="D414" s="9"/>
      <c r="E414" s="9"/>
      <c r="F414" s="9"/>
      <c r="G414" s="9"/>
      <c r="H414" s="9"/>
      <c r="I414" s="9"/>
      <c r="J414" s="9"/>
      <c r="K414" s="17"/>
      <c r="L414" s="17"/>
      <c r="N414" s="127"/>
      <c r="P414" s="9"/>
      <c r="Q414" s="9"/>
      <c r="R414" s="9"/>
      <c r="S414" s="9"/>
      <c r="T414" s="17"/>
      <c r="U414" s="9"/>
      <c r="V414" s="149"/>
      <c r="W414" s="156"/>
      <c r="X414" s="157"/>
      <c r="Y414" s="12"/>
      <c r="Z414" s="41"/>
      <c r="AA414" s="39"/>
      <c r="AB414" s="40"/>
      <c r="AC414" s="40"/>
      <c r="AD414" s="40"/>
      <c r="AE414" s="40"/>
      <c r="AP414"/>
      <c r="AQ414"/>
      <c r="AR414" s="35"/>
      <c r="AS414"/>
      <c r="AT414"/>
      <c r="AW414"/>
      <c r="AX414"/>
      <c r="BA414"/>
      <c r="BB414"/>
      <c r="BI414" s="35"/>
      <c r="BJ414" s="35"/>
      <c r="BK414" s="35"/>
      <c r="BL414" s="35"/>
      <c r="BM414" s="40"/>
    </row>
    <row r="415" spans="1:65" ht="16.2">
      <c r="A415" s="17"/>
      <c r="B415" s="17"/>
      <c r="C415" s="18"/>
      <c r="D415" s="9"/>
      <c r="E415" s="9"/>
      <c r="F415" s="9"/>
      <c r="G415" s="9"/>
      <c r="H415" s="9"/>
      <c r="I415" s="9"/>
      <c r="J415" s="9"/>
      <c r="K415" s="17"/>
      <c r="L415" s="17"/>
      <c r="N415" s="127"/>
      <c r="P415" s="9"/>
      <c r="Q415" s="9"/>
      <c r="R415" s="9"/>
      <c r="S415" s="9"/>
      <c r="T415" s="17"/>
      <c r="U415" s="9"/>
      <c r="V415" s="149"/>
      <c r="W415" s="156"/>
      <c r="X415" s="157"/>
      <c r="Y415" s="12"/>
      <c r="Z415" s="41"/>
      <c r="AA415" s="39"/>
      <c r="AB415" s="40"/>
      <c r="AC415" s="40"/>
      <c r="AD415" s="40"/>
      <c r="AE415" s="40"/>
      <c r="AP415"/>
      <c r="AQ415"/>
      <c r="AR415" s="35"/>
      <c r="AS415"/>
      <c r="AT415"/>
      <c r="AW415"/>
      <c r="AX415"/>
      <c r="BA415"/>
      <c r="BB415"/>
      <c r="BI415" s="35"/>
      <c r="BJ415" s="35"/>
      <c r="BK415" s="35"/>
      <c r="BL415" s="35"/>
      <c r="BM415" s="40"/>
    </row>
    <row r="416" spans="1:65" ht="16.2">
      <c r="A416" s="17"/>
      <c r="B416" s="17"/>
      <c r="C416" s="18"/>
      <c r="D416" s="9"/>
      <c r="E416" s="9"/>
      <c r="F416" s="9"/>
      <c r="G416" s="9"/>
      <c r="H416" s="9"/>
      <c r="I416" s="9"/>
      <c r="J416" s="9"/>
      <c r="K416" s="17"/>
      <c r="L416" s="17"/>
      <c r="N416" s="127"/>
      <c r="P416" s="9"/>
      <c r="Q416" s="9"/>
      <c r="R416" s="9"/>
      <c r="S416" s="9"/>
      <c r="T416" s="17"/>
      <c r="U416" s="9"/>
      <c r="V416" s="149"/>
      <c r="W416" s="156"/>
      <c r="X416" s="157"/>
      <c r="Y416" s="12"/>
      <c r="Z416" s="41"/>
      <c r="AA416" s="39"/>
      <c r="AB416" s="40"/>
      <c r="AC416" s="40"/>
      <c r="AD416" s="40"/>
      <c r="AE416" s="40"/>
      <c r="AP416"/>
      <c r="AQ416"/>
      <c r="AR416" s="35"/>
      <c r="AS416"/>
      <c r="AT416"/>
      <c r="AW416"/>
      <c r="AX416"/>
      <c r="BA416"/>
      <c r="BB416"/>
      <c r="BI416" s="35"/>
      <c r="BJ416" s="35"/>
      <c r="BK416" s="35"/>
      <c r="BL416" s="35"/>
      <c r="BM416" s="40"/>
    </row>
    <row r="417" spans="1:65" ht="16.2">
      <c r="A417" s="17"/>
      <c r="B417" s="17"/>
      <c r="C417" s="18"/>
      <c r="D417" s="9"/>
      <c r="E417" s="9"/>
      <c r="F417" s="9"/>
      <c r="G417" s="9"/>
      <c r="H417" s="9"/>
      <c r="I417" s="9"/>
      <c r="J417" s="9"/>
      <c r="K417" s="17"/>
      <c r="L417" s="17"/>
      <c r="N417" s="127"/>
      <c r="P417" s="9"/>
      <c r="Q417" s="9"/>
      <c r="R417" s="9"/>
      <c r="S417" s="9"/>
      <c r="T417" s="17"/>
      <c r="U417" s="9"/>
      <c r="V417" s="149"/>
      <c r="W417" s="156"/>
      <c r="X417" s="157"/>
      <c r="Y417" s="12"/>
      <c r="Z417" s="41"/>
      <c r="AA417" s="39"/>
      <c r="AB417" s="40"/>
      <c r="AC417" s="40"/>
      <c r="AD417" s="40"/>
      <c r="AE417" s="40"/>
      <c r="AP417"/>
      <c r="AQ417"/>
      <c r="AR417" s="35"/>
      <c r="AS417"/>
      <c r="AT417"/>
      <c r="AW417"/>
      <c r="AX417"/>
      <c r="BA417"/>
      <c r="BB417"/>
      <c r="BI417" s="35"/>
      <c r="BJ417" s="35"/>
      <c r="BK417" s="35"/>
      <c r="BL417" s="35"/>
      <c r="BM417" s="40"/>
    </row>
    <row r="418" spans="1:65" ht="16.2">
      <c r="A418" s="17"/>
      <c r="B418" s="17"/>
      <c r="C418" s="18"/>
      <c r="D418" s="9"/>
      <c r="E418" s="9"/>
      <c r="F418" s="9"/>
      <c r="G418" s="9"/>
      <c r="H418" s="9"/>
      <c r="I418" s="9"/>
      <c r="J418" s="9"/>
      <c r="K418" s="17"/>
      <c r="L418" s="17"/>
      <c r="N418" s="127"/>
      <c r="P418" s="9"/>
      <c r="Q418" s="9"/>
      <c r="R418" s="9"/>
      <c r="S418" s="9"/>
      <c r="T418" s="17"/>
      <c r="U418" s="9"/>
      <c r="V418" s="149"/>
      <c r="W418" s="156"/>
      <c r="X418" s="157"/>
      <c r="Y418" s="12"/>
      <c r="Z418" s="41"/>
      <c r="AA418" s="39"/>
      <c r="AB418" s="40"/>
      <c r="AC418" s="40"/>
      <c r="AD418" s="40"/>
      <c r="AE418" s="40"/>
      <c r="AP418"/>
      <c r="AQ418"/>
      <c r="AR418" s="35"/>
      <c r="AS418"/>
      <c r="AT418"/>
      <c r="AW418"/>
      <c r="AX418"/>
      <c r="BA418"/>
      <c r="BB418"/>
      <c r="BI418" s="35"/>
      <c r="BJ418" s="35"/>
      <c r="BK418" s="35"/>
      <c r="BL418" s="35"/>
      <c r="BM418" s="40"/>
    </row>
    <row r="419" spans="1:65" ht="16.2">
      <c r="A419" s="17"/>
      <c r="B419" s="17"/>
      <c r="C419" s="18"/>
      <c r="D419" s="9"/>
      <c r="E419" s="9"/>
      <c r="F419" s="9"/>
      <c r="G419" s="9"/>
      <c r="H419" s="9"/>
      <c r="I419" s="9"/>
      <c r="J419" s="9"/>
      <c r="K419" s="17"/>
      <c r="L419" s="17"/>
      <c r="N419" s="127"/>
      <c r="P419" s="9"/>
      <c r="Q419" s="9"/>
      <c r="R419" s="9"/>
      <c r="S419" s="9"/>
      <c r="T419" s="17"/>
      <c r="U419" s="9"/>
      <c r="V419" s="149"/>
      <c r="W419" s="156"/>
      <c r="X419" s="157"/>
      <c r="Y419" s="12"/>
      <c r="Z419" s="41"/>
      <c r="AA419" s="39"/>
      <c r="AB419" s="40"/>
      <c r="AC419" s="40"/>
      <c r="AD419" s="40"/>
      <c r="AE419" s="40"/>
      <c r="AP419"/>
      <c r="AQ419"/>
      <c r="AR419" s="35"/>
      <c r="AS419"/>
      <c r="AT419"/>
      <c r="AW419"/>
      <c r="AX419"/>
      <c r="BA419"/>
      <c r="BB419"/>
      <c r="BI419" s="35"/>
      <c r="BJ419" s="35"/>
      <c r="BK419" s="35"/>
      <c r="BL419" s="35"/>
      <c r="BM419" s="40"/>
    </row>
    <row r="420" spans="1:65" ht="16.2">
      <c r="A420" s="17"/>
      <c r="B420" s="17"/>
      <c r="C420" s="18"/>
      <c r="D420" s="9"/>
      <c r="E420" s="9"/>
      <c r="F420" s="9"/>
      <c r="G420" s="9"/>
      <c r="H420" s="9"/>
      <c r="I420" s="9"/>
      <c r="J420" s="9"/>
      <c r="K420" s="17"/>
      <c r="L420" s="17"/>
      <c r="N420" s="127"/>
      <c r="P420" s="9"/>
      <c r="Q420" s="9"/>
      <c r="R420" s="9"/>
      <c r="S420" s="9"/>
      <c r="T420" s="17"/>
      <c r="U420" s="9"/>
      <c r="V420" s="149"/>
      <c r="W420" s="156"/>
      <c r="X420" s="157"/>
      <c r="Y420" s="12"/>
      <c r="Z420" s="41"/>
      <c r="AA420" s="39"/>
      <c r="AB420" s="40"/>
      <c r="AC420" s="40"/>
      <c r="AD420" s="40"/>
      <c r="AE420" s="40"/>
      <c r="AP420"/>
      <c r="AQ420"/>
      <c r="AR420" s="35"/>
      <c r="AS420"/>
      <c r="AT420"/>
      <c r="AW420"/>
      <c r="AX420"/>
      <c r="BA420"/>
      <c r="BB420"/>
      <c r="BI420" s="35"/>
      <c r="BJ420" s="35"/>
      <c r="BK420" s="35"/>
      <c r="BL420" s="35"/>
      <c r="BM420" s="40"/>
    </row>
    <row r="421" spans="1:65" ht="16.2">
      <c r="A421" s="17"/>
      <c r="B421" s="17"/>
      <c r="C421" s="18"/>
      <c r="D421" s="9"/>
      <c r="E421" s="9"/>
      <c r="F421" s="9"/>
      <c r="G421" s="9"/>
      <c r="H421" s="9"/>
      <c r="I421" s="9"/>
      <c r="J421" s="9"/>
      <c r="K421" s="17"/>
      <c r="L421" s="17"/>
      <c r="N421" s="127"/>
      <c r="P421" s="9"/>
      <c r="Q421" s="9"/>
      <c r="R421" s="9"/>
      <c r="S421" s="9"/>
      <c r="T421" s="17"/>
      <c r="U421" s="9"/>
      <c r="V421" s="149"/>
      <c r="W421" s="156"/>
      <c r="X421" s="157"/>
      <c r="Y421" s="12"/>
      <c r="Z421" s="41"/>
      <c r="AA421" s="39"/>
      <c r="AB421" s="40"/>
      <c r="AC421" s="40"/>
      <c r="AD421" s="40"/>
      <c r="AE421" s="40"/>
      <c r="AP421"/>
      <c r="AQ421"/>
      <c r="AR421" s="35"/>
      <c r="AS421"/>
      <c r="AT421"/>
      <c r="AW421"/>
      <c r="AX421"/>
      <c r="BA421"/>
      <c r="BB421"/>
      <c r="BI421" s="35"/>
      <c r="BJ421" s="35"/>
      <c r="BK421" s="35"/>
      <c r="BL421" s="35"/>
      <c r="BM421" s="40"/>
    </row>
    <row r="422" spans="1:65" ht="16.2">
      <c r="A422" s="17"/>
      <c r="B422" s="17"/>
      <c r="C422" s="18"/>
      <c r="D422" s="9"/>
      <c r="E422" s="9"/>
      <c r="F422" s="9"/>
      <c r="G422" s="9"/>
      <c r="H422" s="9"/>
      <c r="I422" s="9"/>
      <c r="J422" s="9"/>
      <c r="K422" s="17"/>
      <c r="L422" s="17"/>
      <c r="N422" s="127"/>
      <c r="P422" s="9"/>
      <c r="Q422" s="9"/>
      <c r="R422" s="9"/>
      <c r="S422" s="9"/>
      <c r="T422" s="17"/>
      <c r="U422" s="9"/>
      <c r="V422" s="149"/>
      <c r="W422" s="156"/>
      <c r="X422" s="157"/>
      <c r="Y422" s="12"/>
      <c r="Z422" s="41"/>
      <c r="AA422" s="39"/>
      <c r="AB422" s="40"/>
      <c r="AC422" s="40"/>
      <c r="AD422" s="40"/>
      <c r="AE422" s="40"/>
      <c r="AP422"/>
      <c r="AQ422"/>
      <c r="AR422" s="35"/>
      <c r="AS422"/>
      <c r="AT422"/>
      <c r="AW422"/>
      <c r="AX422"/>
      <c r="BA422"/>
      <c r="BB422"/>
      <c r="BI422" s="35"/>
      <c r="BJ422" s="35"/>
      <c r="BK422" s="35"/>
      <c r="BL422" s="35"/>
      <c r="BM422" s="40"/>
    </row>
    <row r="423" spans="1:65" ht="16.2">
      <c r="A423" s="17"/>
      <c r="B423" s="17"/>
      <c r="C423" s="18"/>
      <c r="D423" s="9"/>
      <c r="E423" s="9"/>
      <c r="F423" s="9"/>
      <c r="G423" s="9"/>
      <c r="H423" s="9"/>
      <c r="I423" s="9"/>
      <c r="J423" s="9"/>
      <c r="K423" s="17"/>
      <c r="L423" s="17"/>
      <c r="N423" s="127"/>
      <c r="P423" s="9"/>
      <c r="Q423" s="9"/>
      <c r="R423" s="9"/>
      <c r="S423" s="9"/>
      <c r="T423" s="17"/>
      <c r="U423" s="9"/>
      <c r="V423" s="149"/>
      <c r="W423" s="156"/>
      <c r="X423" s="157"/>
      <c r="Y423" s="12"/>
      <c r="Z423" s="41"/>
      <c r="AA423" s="39"/>
      <c r="AB423" s="40"/>
      <c r="AC423" s="40"/>
      <c r="AD423" s="40"/>
      <c r="AE423" s="40"/>
      <c r="AP423"/>
      <c r="AQ423"/>
      <c r="AR423" s="35"/>
      <c r="AS423"/>
      <c r="AT423"/>
      <c r="AW423"/>
      <c r="AX423"/>
      <c r="BA423"/>
      <c r="BB423"/>
      <c r="BI423" s="35"/>
      <c r="BJ423" s="35"/>
      <c r="BK423" s="35"/>
      <c r="BL423" s="35"/>
      <c r="BM423" s="40"/>
    </row>
    <row r="424" spans="1:65" ht="16.2">
      <c r="A424" s="17"/>
      <c r="B424" s="17"/>
      <c r="C424" s="18"/>
      <c r="D424" s="9"/>
      <c r="E424" s="9"/>
      <c r="F424" s="9"/>
      <c r="G424" s="9"/>
      <c r="H424" s="9"/>
      <c r="I424" s="9"/>
      <c r="J424" s="9"/>
      <c r="K424" s="17"/>
      <c r="L424" s="17"/>
      <c r="N424" s="127"/>
      <c r="P424" s="9"/>
      <c r="Q424" s="9"/>
      <c r="R424" s="9"/>
      <c r="S424" s="9"/>
      <c r="T424" s="17"/>
      <c r="U424" s="9"/>
      <c r="V424" s="149"/>
      <c r="W424" s="156"/>
      <c r="X424" s="157"/>
      <c r="Y424" s="12"/>
      <c r="Z424" s="41"/>
      <c r="AA424" s="39"/>
      <c r="AB424" s="40"/>
      <c r="AC424" s="40"/>
      <c r="AD424" s="40"/>
      <c r="AE424" s="40"/>
      <c r="AP424"/>
      <c r="AQ424"/>
      <c r="AR424" s="35"/>
      <c r="AS424"/>
      <c r="AT424"/>
      <c r="AW424"/>
      <c r="AX424"/>
      <c r="BA424"/>
      <c r="BB424"/>
      <c r="BI424" s="35"/>
      <c r="BJ424" s="35"/>
      <c r="BK424" s="35"/>
      <c r="BL424" s="35"/>
      <c r="BM424" s="40"/>
    </row>
    <row r="425" spans="1:65" ht="16.2">
      <c r="A425" s="17"/>
      <c r="B425" s="17"/>
      <c r="C425" s="18"/>
      <c r="D425" s="9"/>
      <c r="E425" s="9"/>
      <c r="F425" s="9"/>
      <c r="G425" s="9"/>
      <c r="H425" s="9"/>
      <c r="I425" s="9"/>
      <c r="J425" s="9"/>
      <c r="K425" s="17"/>
      <c r="L425" s="17"/>
      <c r="N425" s="127"/>
      <c r="P425" s="9"/>
      <c r="Q425" s="9"/>
      <c r="R425" s="9"/>
      <c r="S425" s="9"/>
      <c r="T425" s="17"/>
      <c r="U425" s="9"/>
      <c r="V425" s="149"/>
      <c r="W425" s="156"/>
      <c r="X425" s="157"/>
      <c r="Y425" s="12"/>
      <c r="Z425" s="41"/>
      <c r="AA425" s="39"/>
      <c r="AB425" s="40"/>
      <c r="AC425" s="40"/>
      <c r="AD425" s="40"/>
      <c r="AE425" s="40"/>
      <c r="AP425"/>
      <c r="AQ425"/>
      <c r="AR425" s="35"/>
      <c r="AS425"/>
      <c r="AT425"/>
      <c r="AW425"/>
      <c r="AX425"/>
      <c r="BA425"/>
      <c r="BB425"/>
      <c r="BI425" s="35"/>
      <c r="BJ425" s="35"/>
      <c r="BK425" s="35"/>
      <c r="BL425" s="35"/>
      <c r="BM425" s="40"/>
    </row>
    <row r="426" spans="1:65" ht="16.2">
      <c r="A426" s="17"/>
      <c r="B426" s="17"/>
      <c r="C426" s="18"/>
      <c r="D426" s="9"/>
      <c r="E426" s="9"/>
      <c r="F426" s="9"/>
      <c r="G426" s="9"/>
      <c r="H426" s="9"/>
      <c r="I426" s="9"/>
      <c r="J426" s="9"/>
      <c r="K426" s="17"/>
      <c r="L426" s="17"/>
      <c r="N426" s="127"/>
      <c r="P426" s="9"/>
      <c r="Q426" s="9"/>
      <c r="R426" s="9"/>
      <c r="S426" s="9"/>
      <c r="T426" s="17"/>
      <c r="U426" s="9"/>
      <c r="V426" s="149"/>
      <c r="W426" s="156"/>
      <c r="X426" s="157"/>
      <c r="Y426" s="12"/>
      <c r="Z426" s="41"/>
      <c r="AA426" s="39"/>
      <c r="AB426" s="40"/>
      <c r="AC426" s="40"/>
      <c r="AD426" s="40"/>
      <c r="AE426" s="40"/>
      <c r="AP426"/>
      <c r="AQ426"/>
      <c r="AR426" s="35"/>
      <c r="AS426"/>
      <c r="AT426"/>
      <c r="AW426"/>
      <c r="AX426"/>
      <c r="BA426"/>
      <c r="BB426"/>
      <c r="BI426" s="35"/>
      <c r="BJ426" s="35"/>
      <c r="BK426" s="35"/>
      <c r="BL426" s="35"/>
      <c r="BM426" s="40"/>
    </row>
    <row r="427" spans="1:65" ht="16.2">
      <c r="A427" s="17"/>
      <c r="B427" s="17"/>
      <c r="C427" s="18"/>
      <c r="D427" s="9"/>
      <c r="E427" s="9"/>
      <c r="F427" s="9"/>
      <c r="G427" s="9"/>
      <c r="H427" s="9"/>
      <c r="I427" s="9"/>
      <c r="J427" s="9"/>
      <c r="K427" s="17"/>
      <c r="L427" s="17"/>
      <c r="N427" s="127"/>
      <c r="P427" s="9"/>
      <c r="Q427" s="9"/>
      <c r="R427" s="9"/>
      <c r="S427" s="9"/>
      <c r="T427" s="17"/>
      <c r="U427" s="9"/>
      <c r="V427" s="149"/>
      <c r="W427" s="156"/>
      <c r="X427" s="157"/>
      <c r="Y427" s="12"/>
      <c r="Z427" s="41"/>
      <c r="AA427" s="39"/>
      <c r="AB427" s="40"/>
      <c r="AC427" s="40"/>
      <c r="AD427" s="40"/>
      <c r="AE427" s="40"/>
      <c r="AP427"/>
      <c r="AQ427"/>
      <c r="AR427" s="35"/>
      <c r="AS427"/>
      <c r="AT427"/>
      <c r="AW427"/>
      <c r="AX427"/>
      <c r="BA427"/>
      <c r="BB427"/>
      <c r="BI427" s="35"/>
      <c r="BJ427" s="35"/>
      <c r="BK427" s="35"/>
      <c r="BL427" s="35"/>
      <c r="BM427" s="40"/>
    </row>
    <row r="428" spans="1:65" ht="16.2">
      <c r="A428" s="17"/>
      <c r="B428" s="17"/>
      <c r="C428" s="18"/>
      <c r="D428" s="9"/>
      <c r="E428" s="9"/>
      <c r="F428" s="9"/>
      <c r="G428" s="9"/>
      <c r="H428" s="9"/>
      <c r="I428" s="9"/>
      <c r="J428" s="9"/>
      <c r="K428" s="17"/>
      <c r="L428" s="17"/>
      <c r="N428" s="127"/>
      <c r="P428" s="9"/>
      <c r="Q428" s="9"/>
      <c r="R428" s="9"/>
      <c r="S428" s="9"/>
      <c r="T428" s="17"/>
      <c r="U428" s="9"/>
      <c r="V428" s="149"/>
      <c r="W428" s="156"/>
      <c r="X428" s="157"/>
      <c r="Y428" s="12"/>
      <c r="Z428" s="41"/>
      <c r="AA428" s="39"/>
      <c r="AB428" s="40"/>
      <c r="AC428" s="40"/>
      <c r="AD428" s="40"/>
      <c r="AE428" s="40"/>
      <c r="AP428"/>
      <c r="AQ428"/>
      <c r="AR428" s="35"/>
      <c r="AS428"/>
      <c r="AT428"/>
      <c r="AW428"/>
      <c r="AX428"/>
      <c r="BA428"/>
      <c r="BB428"/>
      <c r="BI428" s="35"/>
      <c r="BJ428" s="35"/>
      <c r="BK428" s="35"/>
      <c r="BL428" s="35"/>
      <c r="BM428" s="40"/>
    </row>
    <row r="429" spans="1:65" ht="16.2">
      <c r="A429" s="17"/>
      <c r="B429" s="17"/>
      <c r="C429" s="18"/>
      <c r="D429" s="9"/>
      <c r="E429" s="9"/>
      <c r="F429" s="9"/>
      <c r="G429" s="9"/>
      <c r="H429" s="9"/>
      <c r="I429" s="9"/>
      <c r="J429" s="9"/>
      <c r="K429" s="17"/>
      <c r="L429" s="17"/>
      <c r="N429" s="127"/>
      <c r="P429" s="9"/>
      <c r="Q429" s="9"/>
      <c r="R429" s="9"/>
      <c r="S429" s="9"/>
      <c r="T429" s="17"/>
      <c r="U429" s="9"/>
      <c r="V429" s="149"/>
      <c r="W429" s="156"/>
      <c r="X429" s="157"/>
      <c r="Y429" s="12"/>
      <c r="Z429" s="41"/>
      <c r="AA429" s="39"/>
      <c r="AB429" s="40"/>
      <c r="AC429" s="40"/>
      <c r="AD429" s="40"/>
      <c r="AE429" s="40"/>
      <c r="AP429"/>
      <c r="AQ429"/>
      <c r="AR429" s="35"/>
      <c r="AS429"/>
      <c r="AT429"/>
      <c r="AW429"/>
      <c r="AX429"/>
      <c r="BA429"/>
      <c r="BB429"/>
      <c r="BI429" s="35"/>
      <c r="BJ429" s="35"/>
      <c r="BK429" s="35"/>
      <c r="BL429" s="35"/>
      <c r="BM429" s="40"/>
    </row>
    <row r="430" spans="1:65" ht="16.2">
      <c r="A430" s="17"/>
      <c r="B430" s="17"/>
      <c r="C430" s="18"/>
      <c r="D430" s="9"/>
      <c r="E430" s="9"/>
      <c r="F430" s="9"/>
      <c r="G430" s="9"/>
      <c r="H430" s="9"/>
      <c r="I430" s="9"/>
      <c r="J430" s="9"/>
      <c r="K430" s="17"/>
      <c r="L430" s="17"/>
      <c r="N430" s="127"/>
      <c r="P430" s="9"/>
      <c r="Q430" s="9"/>
      <c r="R430" s="9"/>
      <c r="S430" s="9"/>
      <c r="T430" s="17"/>
      <c r="U430" s="9"/>
      <c r="V430" s="149"/>
      <c r="W430" s="156"/>
      <c r="X430" s="157"/>
      <c r="Y430" s="12"/>
      <c r="Z430" s="41"/>
      <c r="AA430" s="39"/>
      <c r="AB430" s="40"/>
      <c r="AC430" s="40"/>
      <c r="AD430" s="40"/>
      <c r="AE430" s="40"/>
      <c r="AP430"/>
      <c r="AQ430"/>
      <c r="AR430" s="35"/>
      <c r="AS430"/>
      <c r="AT430"/>
      <c r="AW430"/>
      <c r="AX430"/>
      <c r="BA430"/>
      <c r="BB430"/>
      <c r="BI430" s="35"/>
      <c r="BJ430" s="35"/>
      <c r="BK430" s="35"/>
      <c r="BL430" s="35"/>
      <c r="BM430" s="40"/>
    </row>
    <row r="431" spans="1:65" ht="16.2">
      <c r="A431" s="17"/>
      <c r="B431" s="17"/>
      <c r="C431" s="18"/>
      <c r="D431" s="9"/>
      <c r="E431" s="9"/>
      <c r="F431" s="9"/>
      <c r="G431" s="9"/>
      <c r="H431" s="9"/>
      <c r="I431" s="9"/>
      <c r="J431" s="9"/>
      <c r="K431" s="17"/>
      <c r="L431" s="17"/>
      <c r="N431" s="127"/>
      <c r="P431" s="9"/>
      <c r="Q431" s="9"/>
      <c r="R431" s="9"/>
      <c r="S431" s="9"/>
      <c r="T431" s="17"/>
      <c r="U431" s="9"/>
      <c r="V431" s="149"/>
      <c r="W431" s="156"/>
      <c r="X431" s="157"/>
      <c r="Y431" s="12"/>
      <c r="Z431" s="41"/>
      <c r="AA431" s="39"/>
      <c r="AB431" s="40"/>
      <c r="AC431" s="40"/>
      <c r="AD431" s="40"/>
      <c r="AE431" s="40"/>
      <c r="AP431"/>
      <c r="AQ431"/>
      <c r="AR431" s="35"/>
      <c r="AS431"/>
      <c r="AT431"/>
      <c r="AW431"/>
      <c r="AX431"/>
      <c r="BA431"/>
      <c r="BB431"/>
      <c r="BI431" s="35"/>
      <c r="BJ431" s="35"/>
      <c r="BK431" s="35"/>
      <c r="BL431" s="35"/>
      <c r="BM431" s="40"/>
    </row>
    <row r="432" spans="1:65" ht="16.2">
      <c r="A432" s="17"/>
      <c r="B432" s="17"/>
      <c r="C432" s="18"/>
      <c r="D432" s="9"/>
      <c r="E432" s="9"/>
      <c r="F432" s="9"/>
      <c r="G432" s="9"/>
      <c r="H432" s="9"/>
      <c r="I432" s="9"/>
      <c r="J432" s="9"/>
      <c r="K432" s="17"/>
      <c r="L432" s="17"/>
      <c r="N432" s="127"/>
      <c r="P432" s="9"/>
      <c r="Q432" s="9"/>
      <c r="R432" s="9"/>
      <c r="S432" s="9"/>
      <c r="T432" s="17"/>
      <c r="U432" s="9"/>
      <c r="V432" s="149"/>
      <c r="W432" s="156"/>
      <c r="X432" s="157"/>
      <c r="Y432" s="12"/>
      <c r="Z432" s="41"/>
      <c r="AA432" s="39"/>
      <c r="AB432" s="40"/>
      <c r="AC432" s="40"/>
      <c r="AD432" s="40"/>
      <c r="AE432" s="40"/>
      <c r="AP432"/>
      <c r="AQ432"/>
      <c r="AR432" s="35"/>
      <c r="AS432"/>
      <c r="AT432"/>
      <c r="AW432"/>
      <c r="AX432"/>
      <c r="BA432"/>
      <c r="BB432"/>
      <c r="BI432" s="35"/>
      <c r="BJ432" s="35"/>
      <c r="BK432" s="35"/>
      <c r="BL432" s="35"/>
      <c r="BM432" s="40"/>
    </row>
    <row r="433" spans="1:65" ht="16.2">
      <c r="A433" s="17"/>
      <c r="B433" s="17"/>
      <c r="C433" s="18"/>
      <c r="D433" s="9"/>
      <c r="E433" s="9"/>
      <c r="F433" s="9"/>
      <c r="G433" s="9"/>
      <c r="H433" s="9"/>
      <c r="I433" s="9"/>
      <c r="J433" s="9"/>
      <c r="K433" s="17"/>
      <c r="L433" s="17"/>
      <c r="N433" s="127"/>
      <c r="P433" s="9"/>
      <c r="Q433" s="9"/>
      <c r="R433" s="9"/>
      <c r="S433" s="9"/>
      <c r="T433" s="17"/>
      <c r="U433" s="9"/>
      <c r="V433" s="149"/>
      <c r="W433" s="156"/>
      <c r="X433" s="157"/>
      <c r="Y433" s="12"/>
      <c r="Z433" s="41"/>
      <c r="AA433" s="39"/>
      <c r="AB433" s="40"/>
      <c r="AC433" s="40"/>
      <c r="AD433" s="40"/>
      <c r="AE433" s="40"/>
      <c r="AP433"/>
      <c r="AQ433"/>
      <c r="AR433" s="35"/>
      <c r="AS433"/>
      <c r="AT433"/>
      <c r="AW433"/>
      <c r="AX433"/>
      <c r="BA433"/>
      <c r="BB433"/>
      <c r="BI433" s="35"/>
      <c r="BJ433" s="35"/>
      <c r="BK433" s="35"/>
      <c r="BL433" s="35"/>
      <c r="BM433" s="40"/>
    </row>
    <row r="434" spans="1:65" ht="16.2">
      <c r="A434" s="17"/>
      <c r="B434" s="17"/>
      <c r="C434" s="18"/>
      <c r="D434" s="9"/>
      <c r="E434" s="9"/>
      <c r="F434" s="9"/>
      <c r="G434" s="9"/>
      <c r="H434" s="9"/>
      <c r="I434" s="9"/>
      <c r="J434" s="9"/>
      <c r="K434" s="17"/>
      <c r="L434" s="17"/>
      <c r="N434" s="127"/>
      <c r="P434" s="9"/>
      <c r="Q434" s="9"/>
      <c r="R434" s="9"/>
      <c r="S434" s="9"/>
      <c r="T434" s="17"/>
      <c r="U434" s="9"/>
      <c r="V434" s="149"/>
      <c r="W434" s="156"/>
      <c r="X434" s="157"/>
      <c r="Y434" s="12"/>
      <c r="Z434" s="41"/>
      <c r="AA434" s="39"/>
      <c r="AB434" s="40"/>
      <c r="AC434" s="40"/>
      <c r="AD434" s="40"/>
      <c r="AE434" s="40"/>
      <c r="AP434"/>
      <c r="AQ434"/>
      <c r="AR434" s="35"/>
      <c r="AS434"/>
      <c r="AT434"/>
      <c r="AW434"/>
      <c r="AX434"/>
      <c r="BA434"/>
      <c r="BB434"/>
      <c r="BI434" s="35"/>
      <c r="BJ434" s="35"/>
      <c r="BK434" s="35"/>
      <c r="BL434" s="35"/>
      <c r="BM434" s="40"/>
    </row>
    <row r="435" spans="1:65" ht="16.2">
      <c r="A435" s="17"/>
      <c r="B435" s="17"/>
      <c r="C435" s="18"/>
      <c r="D435" s="9"/>
      <c r="E435" s="9"/>
      <c r="F435" s="9"/>
      <c r="G435" s="9"/>
      <c r="H435" s="9"/>
      <c r="I435" s="9"/>
      <c r="J435" s="9"/>
      <c r="K435" s="17"/>
      <c r="L435" s="17"/>
      <c r="N435" s="127"/>
      <c r="P435" s="9"/>
      <c r="Q435" s="9"/>
      <c r="R435" s="9"/>
      <c r="S435" s="9"/>
      <c r="T435" s="17"/>
      <c r="U435" s="9"/>
      <c r="V435" s="149"/>
      <c r="W435" s="156"/>
      <c r="X435" s="157"/>
      <c r="Y435" s="12"/>
      <c r="Z435" s="41"/>
      <c r="AA435" s="39"/>
      <c r="AB435" s="40"/>
      <c r="AC435" s="40"/>
      <c r="AD435" s="40"/>
      <c r="AE435" s="40"/>
      <c r="AP435"/>
      <c r="AQ435"/>
      <c r="AR435" s="35"/>
      <c r="AS435"/>
      <c r="AT435"/>
      <c r="AW435"/>
      <c r="AX435"/>
      <c r="BA435"/>
      <c r="BB435"/>
      <c r="BI435" s="35"/>
      <c r="BJ435" s="35"/>
      <c r="BK435" s="35"/>
      <c r="BL435" s="35"/>
      <c r="BM435" s="40"/>
    </row>
    <row r="436" spans="1:65" ht="16.2">
      <c r="A436" s="17"/>
      <c r="B436" s="17"/>
      <c r="C436" s="18"/>
      <c r="D436" s="9"/>
      <c r="E436" s="9"/>
      <c r="F436" s="9"/>
      <c r="G436" s="9"/>
      <c r="H436" s="9"/>
      <c r="I436" s="9"/>
      <c r="J436" s="9"/>
      <c r="K436" s="17"/>
      <c r="L436" s="17"/>
      <c r="N436" s="127"/>
      <c r="P436" s="9"/>
      <c r="Q436" s="9"/>
      <c r="R436" s="9"/>
      <c r="S436" s="9"/>
      <c r="T436" s="17"/>
      <c r="U436" s="9"/>
      <c r="V436" s="149"/>
      <c r="W436" s="156"/>
      <c r="X436" s="157"/>
      <c r="Y436" s="12"/>
      <c r="Z436" s="41"/>
      <c r="AA436" s="39"/>
      <c r="AB436" s="40"/>
      <c r="AC436" s="40"/>
      <c r="AD436" s="40"/>
      <c r="AE436" s="40"/>
      <c r="AP436"/>
      <c r="AQ436"/>
      <c r="AR436" s="35"/>
      <c r="AS436"/>
      <c r="AT436"/>
      <c r="AW436"/>
      <c r="AX436"/>
      <c r="BA436"/>
      <c r="BB436"/>
      <c r="BI436" s="35"/>
      <c r="BJ436" s="35"/>
      <c r="BK436" s="35"/>
      <c r="BL436" s="35"/>
      <c r="BM436" s="40"/>
    </row>
    <row r="437" spans="1:65" ht="16.2">
      <c r="A437" s="17"/>
      <c r="B437" s="17"/>
      <c r="C437" s="18"/>
      <c r="D437" s="9"/>
      <c r="E437" s="9"/>
      <c r="F437" s="9"/>
      <c r="G437" s="9"/>
      <c r="H437" s="9"/>
      <c r="I437" s="9"/>
      <c r="J437" s="9"/>
      <c r="K437" s="17"/>
      <c r="L437" s="17"/>
      <c r="N437" s="127"/>
      <c r="P437" s="9"/>
      <c r="Q437" s="9"/>
      <c r="R437" s="9"/>
      <c r="S437" s="9"/>
      <c r="T437" s="17"/>
      <c r="U437" s="9"/>
      <c r="V437" s="149"/>
      <c r="W437" s="156"/>
      <c r="X437" s="157"/>
      <c r="Y437" s="12"/>
      <c r="Z437" s="41"/>
      <c r="AA437" s="39"/>
      <c r="AB437" s="40"/>
      <c r="AC437" s="40"/>
      <c r="AD437" s="40"/>
      <c r="AE437" s="40"/>
      <c r="AP437"/>
      <c r="AQ437"/>
      <c r="AR437" s="35"/>
      <c r="AS437"/>
      <c r="AT437"/>
      <c r="AW437"/>
      <c r="AX437"/>
      <c r="BA437"/>
      <c r="BB437"/>
      <c r="BI437" s="35"/>
      <c r="BJ437" s="35"/>
      <c r="BK437" s="35"/>
      <c r="BL437" s="35"/>
      <c r="BM437" s="40"/>
    </row>
    <row r="438" spans="1:65" ht="16.2">
      <c r="A438" s="17"/>
      <c r="B438" s="17"/>
      <c r="C438" s="18"/>
      <c r="D438" s="9"/>
      <c r="E438" s="9"/>
      <c r="F438" s="9"/>
      <c r="G438" s="9"/>
      <c r="H438" s="9"/>
      <c r="I438" s="9"/>
      <c r="J438" s="9"/>
      <c r="K438" s="17"/>
      <c r="L438" s="17"/>
      <c r="N438" s="127"/>
      <c r="P438" s="9"/>
      <c r="Q438" s="9"/>
      <c r="R438" s="9"/>
      <c r="S438" s="9"/>
      <c r="T438" s="17"/>
      <c r="U438" s="9"/>
      <c r="V438" s="149"/>
      <c r="W438" s="156"/>
      <c r="X438" s="157"/>
      <c r="Y438" s="12"/>
      <c r="Z438" s="41"/>
      <c r="AA438" s="39"/>
      <c r="AB438" s="40"/>
      <c r="AC438" s="40"/>
      <c r="AD438" s="40"/>
      <c r="AE438" s="40"/>
      <c r="AP438"/>
      <c r="AQ438"/>
      <c r="AR438" s="35"/>
      <c r="AS438"/>
      <c r="AT438"/>
      <c r="AW438"/>
      <c r="AX438"/>
      <c r="BA438"/>
      <c r="BB438"/>
      <c r="BI438" s="35"/>
      <c r="BJ438" s="35"/>
      <c r="BK438" s="35"/>
      <c r="BL438" s="35"/>
      <c r="BM438" s="40"/>
    </row>
    <row r="439" spans="1:65" ht="16.2">
      <c r="A439" s="17"/>
      <c r="B439" s="17"/>
      <c r="C439" s="18"/>
      <c r="D439" s="9"/>
      <c r="E439" s="9"/>
      <c r="F439" s="9"/>
      <c r="G439" s="9"/>
      <c r="H439" s="9"/>
      <c r="I439" s="9"/>
      <c r="J439" s="9"/>
      <c r="K439" s="17"/>
      <c r="L439" s="17"/>
      <c r="N439" s="127"/>
      <c r="P439" s="9"/>
      <c r="Q439" s="9"/>
      <c r="R439" s="9"/>
      <c r="S439" s="9"/>
      <c r="T439" s="17"/>
      <c r="U439" s="9"/>
      <c r="V439" s="149"/>
      <c r="W439" s="156"/>
      <c r="X439" s="157"/>
      <c r="Y439" s="12"/>
      <c r="Z439" s="41"/>
      <c r="AA439" s="39"/>
      <c r="AB439" s="40"/>
      <c r="AC439" s="40"/>
      <c r="AD439" s="40"/>
      <c r="AE439" s="40"/>
      <c r="AP439"/>
      <c r="AQ439"/>
      <c r="AR439" s="35"/>
      <c r="AS439"/>
      <c r="AT439"/>
      <c r="AW439"/>
      <c r="AX439"/>
      <c r="BA439"/>
      <c r="BB439"/>
      <c r="BI439" s="35"/>
      <c r="BJ439" s="35"/>
      <c r="BK439" s="35"/>
      <c r="BL439" s="35"/>
      <c r="BM439" s="40"/>
    </row>
    <row r="440" spans="1:65" ht="16.2">
      <c r="A440" s="17"/>
      <c r="B440" s="17"/>
      <c r="C440" s="18"/>
      <c r="D440" s="9"/>
      <c r="E440" s="9"/>
      <c r="F440" s="9"/>
      <c r="G440" s="9"/>
      <c r="H440" s="9"/>
      <c r="I440" s="9"/>
      <c r="J440" s="9"/>
      <c r="K440" s="17"/>
      <c r="L440" s="17"/>
      <c r="N440" s="127"/>
      <c r="P440" s="9"/>
      <c r="Q440" s="9"/>
      <c r="R440" s="9"/>
      <c r="S440" s="9"/>
      <c r="T440" s="17"/>
      <c r="U440" s="9"/>
      <c r="V440" s="149"/>
      <c r="W440" s="156"/>
      <c r="X440" s="157"/>
      <c r="Y440" s="12"/>
      <c r="Z440" s="41"/>
      <c r="AA440" s="39"/>
      <c r="AB440" s="40"/>
      <c r="AC440" s="40"/>
      <c r="AD440" s="40"/>
      <c r="AE440" s="40"/>
      <c r="AP440"/>
      <c r="AQ440"/>
      <c r="AR440" s="35"/>
      <c r="AS440"/>
      <c r="AT440"/>
      <c r="AW440"/>
      <c r="AX440"/>
      <c r="BA440"/>
      <c r="BB440"/>
      <c r="BI440" s="35"/>
      <c r="BJ440" s="35"/>
      <c r="BK440" s="35"/>
      <c r="BL440" s="35"/>
      <c r="BM440" s="40"/>
    </row>
    <row r="441" spans="1:65" ht="16.2">
      <c r="A441" s="17"/>
      <c r="B441" s="17"/>
      <c r="C441" s="18"/>
      <c r="D441" s="9"/>
      <c r="E441" s="9"/>
      <c r="F441" s="9"/>
      <c r="G441" s="9"/>
      <c r="H441" s="9"/>
      <c r="I441" s="9"/>
      <c r="J441" s="9"/>
      <c r="K441" s="17"/>
      <c r="L441" s="17"/>
      <c r="N441" s="127"/>
      <c r="P441" s="9"/>
      <c r="Q441" s="9"/>
      <c r="R441" s="9"/>
      <c r="S441" s="9"/>
      <c r="T441" s="17"/>
      <c r="U441" s="9"/>
      <c r="V441" s="149"/>
      <c r="W441" s="156"/>
      <c r="X441" s="157"/>
      <c r="Y441" s="12"/>
      <c r="Z441" s="41"/>
      <c r="AA441" s="39"/>
      <c r="AB441" s="40"/>
      <c r="AC441" s="40"/>
      <c r="AD441" s="40"/>
      <c r="AE441" s="40"/>
      <c r="AP441"/>
      <c r="AQ441"/>
      <c r="AR441" s="35"/>
      <c r="AS441"/>
      <c r="AT441"/>
      <c r="AW441"/>
      <c r="AX441"/>
      <c r="BA441"/>
      <c r="BB441"/>
      <c r="BI441" s="35"/>
      <c r="BJ441" s="35"/>
      <c r="BK441" s="35"/>
      <c r="BL441" s="35"/>
      <c r="BM441" s="40"/>
    </row>
    <row r="442" spans="1:65" ht="16.2">
      <c r="A442" s="17"/>
      <c r="B442" s="17"/>
      <c r="C442" s="18"/>
      <c r="D442" s="9"/>
      <c r="E442" s="9"/>
      <c r="F442" s="9"/>
      <c r="G442" s="9"/>
      <c r="H442" s="9"/>
      <c r="I442" s="9"/>
      <c r="J442" s="9"/>
      <c r="K442" s="17"/>
      <c r="L442" s="17"/>
      <c r="N442" s="127"/>
      <c r="P442" s="9"/>
      <c r="Q442" s="9"/>
      <c r="R442" s="9"/>
      <c r="S442" s="9"/>
      <c r="T442" s="17"/>
      <c r="U442" s="9"/>
      <c r="V442" s="149"/>
      <c r="W442" s="156"/>
      <c r="X442" s="157"/>
      <c r="Y442" s="12"/>
      <c r="Z442" s="41"/>
      <c r="AA442" s="39"/>
      <c r="AB442" s="40"/>
      <c r="AC442" s="40"/>
      <c r="AD442" s="40"/>
      <c r="AE442" s="40"/>
      <c r="AP442"/>
      <c r="AQ442"/>
      <c r="AR442" s="35"/>
      <c r="AS442"/>
      <c r="AT442"/>
      <c r="AW442"/>
      <c r="AX442"/>
      <c r="BA442"/>
      <c r="BB442"/>
      <c r="BI442" s="35"/>
      <c r="BJ442" s="35"/>
      <c r="BK442" s="35"/>
      <c r="BL442" s="35"/>
      <c r="BM442" s="40"/>
    </row>
    <row r="443" spans="1:65" ht="16.2">
      <c r="A443" s="17"/>
      <c r="B443" s="17"/>
      <c r="C443" s="18"/>
      <c r="D443" s="9"/>
      <c r="E443" s="9"/>
      <c r="F443" s="9"/>
      <c r="G443" s="9"/>
      <c r="H443" s="9"/>
      <c r="I443" s="9"/>
      <c r="J443" s="9"/>
      <c r="K443" s="17"/>
      <c r="L443" s="17"/>
      <c r="N443" s="127"/>
      <c r="P443" s="9"/>
      <c r="Q443" s="9"/>
      <c r="R443" s="9"/>
      <c r="S443" s="9"/>
      <c r="T443" s="17"/>
      <c r="U443" s="9"/>
      <c r="V443" s="149"/>
      <c r="W443" s="156"/>
      <c r="X443" s="157"/>
      <c r="Y443" s="12"/>
      <c r="Z443" s="41"/>
      <c r="AA443" s="39"/>
      <c r="AB443" s="40"/>
      <c r="AC443" s="40"/>
      <c r="AD443" s="40"/>
      <c r="AE443" s="40"/>
      <c r="AP443"/>
      <c r="AQ443"/>
      <c r="AR443" s="35"/>
      <c r="AS443"/>
      <c r="AT443"/>
      <c r="AW443"/>
      <c r="AX443"/>
      <c r="BA443"/>
      <c r="BB443"/>
      <c r="BI443" s="35"/>
      <c r="BJ443" s="35"/>
      <c r="BK443" s="35"/>
      <c r="BL443" s="35"/>
      <c r="BM443" s="40"/>
    </row>
    <row r="444" spans="1:65" ht="16.2">
      <c r="A444" s="17"/>
      <c r="B444" s="17"/>
      <c r="C444" s="18"/>
      <c r="D444" s="9"/>
      <c r="E444" s="9"/>
      <c r="F444" s="9"/>
      <c r="G444" s="9"/>
      <c r="H444" s="9"/>
      <c r="I444" s="9"/>
      <c r="J444" s="9"/>
      <c r="K444" s="17"/>
      <c r="L444" s="17"/>
      <c r="N444" s="127"/>
      <c r="P444" s="9"/>
      <c r="Q444" s="9"/>
      <c r="R444" s="9"/>
      <c r="S444" s="9"/>
      <c r="T444" s="17"/>
      <c r="U444" s="9"/>
      <c r="V444" s="149"/>
      <c r="W444" s="156"/>
      <c r="X444" s="157"/>
      <c r="Y444" s="12"/>
      <c r="Z444" s="41"/>
      <c r="AA444" s="39"/>
      <c r="AB444" s="40"/>
      <c r="AC444" s="40"/>
      <c r="AD444" s="40"/>
      <c r="AE444" s="40"/>
      <c r="AP444"/>
      <c r="AQ444"/>
      <c r="AR444" s="35"/>
      <c r="AS444"/>
      <c r="AT444"/>
      <c r="AW444"/>
      <c r="AX444"/>
      <c r="BA444"/>
      <c r="BB444"/>
      <c r="BI444" s="35"/>
      <c r="BJ444" s="35"/>
      <c r="BK444" s="35"/>
      <c r="BL444" s="35"/>
      <c r="BM444" s="40"/>
    </row>
    <row r="445" spans="1:65" ht="16.2">
      <c r="A445" s="17"/>
      <c r="B445" s="17"/>
      <c r="C445" s="18"/>
      <c r="D445" s="9"/>
      <c r="E445" s="9"/>
      <c r="F445" s="9"/>
      <c r="G445" s="9"/>
      <c r="H445" s="9"/>
      <c r="I445" s="9"/>
      <c r="J445" s="9"/>
      <c r="K445" s="17"/>
      <c r="L445" s="17"/>
      <c r="N445" s="127"/>
      <c r="P445" s="9"/>
      <c r="Q445" s="9"/>
      <c r="R445" s="9"/>
      <c r="S445" s="9"/>
      <c r="T445" s="17"/>
      <c r="U445" s="9"/>
      <c r="V445" s="149"/>
      <c r="W445" s="156"/>
      <c r="X445" s="157"/>
      <c r="Y445" s="12"/>
      <c r="Z445" s="41"/>
      <c r="AA445" s="39"/>
      <c r="AB445" s="40"/>
      <c r="AC445" s="40"/>
      <c r="AD445" s="40"/>
      <c r="AE445" s="40"/>
      <c r="AP445"/>
      <c r="AQ445"/>
      <c r="AR445" s="35"/>
      <c r="AS445"/>
      <c r="AT445"/>
      <c r="AW445"/>
      <c r="AX445"/>
      <c r="BA445"/>
      <c r="BB445"/>
      <c r="BI445" s="35"/>
      <c r="BJ445" s="35"/>
      <c r="BK445" s="35"/>
      <c r="BL445" s="35"/>
      <c r="BM445" s="40"/>
    </row>
    <row r="446" spans="1:65" ht="16.2">
      <c r="A446" s="17"/>
      <c r="B446" s="17"/>
      <c r="C446" s="18"/>
      <c r="D446" s="9"/>
      <c r="E446" s="9"/>
      <c r="F446" s="9"/>
      <c r="G446" s="9"/>
      <c r="H446" s="9"/>
      <c r="I446" s="9"/>
      <c r="J446" s="9"/>
      <c r="K446" s="17"/>
      <c r="L446" s="17"/>
      <c r="N446" s="127"/>
      <c r="P446" s="9"/>
      <c r="Q446" s="9"/>
      <c r="R446" s="9"/>
      <c r="S446" s="9"/>
      <c r="T446" s="17"/>
      <c r="U446" s="9"/>
      <c r="V446" s="149"/>
      <c r="W446" s="156"/>
      <c r="X446" s="157"/>
      <c r="Y446" s="12"/>
      <c r="Z446" s="41"/>
      <c r="AA446" s="39"/>
      <c r="AB446" s="40"/>
      <c r="AC446" s="40"/>
      <c r="AD446" s="40"/>
      <c r="AE446" s="40"/>
      <c r="AP446"/>
      <c r="AQ446"/>
      <c r="AR446" s="35"/>
      <c r="AS446"/>
      <c r="AT446"/>
      <c r="AW446"/>
      <c r="AX446"/>
      <c r="BA446"/>
      <c r="BB446"/>
      <c r="BI446" s="35"/>
      <c r="BJ446" s="35"/>
      <c r="BK446" s="35"/>
      <c r="BL446" s="35"/>
      <c r="BM446" s="40"/>
    </row>
    <row r="447" spans="1:65" ht="16.2">
      <c r="A447" s="17"/>
      <c r="B447" s="17"/>
      <c r="C447" s="18"/>
      <c r="D447" s="9"/>
      <c r="E447" s="9"/>
      <c r="F447" s="9"/>
      <c r="G447" s="9"/>
      <c r="H447" s="9"/>
      <c r="I447" s="9"/>
      <c r="J447" s="9"/>
      <c r="K447" s="17"/>
      <c r="L447" s="17"/>
      <c r="N447" s="127"/>
      <c r="P447" s="9"/>
      <c r="Q447" s="9"/>
      <c r="R447" s="9"/>
      <c r="S447" s="9"/>
      <c r="T447" s="17"/>
      <c r="U447" s="9"/>
      <c r="V447" s="149"/>
      <c r="W447" s="156"/>
      <c r="X447" s="157"/>
      <c r="Y447" s="12"/>
      <c r="Z447" s="41"/>
      <c r="AA447" s="39"/>
      <c r="AB447" s="40"/>
      <c r="AC447" s="40"/>
      <c r="AD447" s="40"/>
      <c r="AE447" s="40"/>
      <c r="AP447"/>
      <c r="AQ447"/>
      <c r="AR447" s="35"/>
      <c r="AS447"/>
      <c r="AT447"/>
      <c r="AW447"/>
      <c r="AX447"/>
      <c r="BA447"/>
      <c r="BB447"/>
      <c r="BI447" s="35"/>
      <c r="BJ447" s="35"/>
      <c r="BK447" s="35"/>
      <c r="BL447" s="35"/>
      <c r="BM447" s="40"/>
    </row>
    <row r="448" spans="1:65" ht="16.2">
      <c r="A448" s="17"/>
      <c r="B448" s="17"/>
      <c r="C448" s="18"/>
      <c r="D448" s="9"/>
      <c r="E448" s="9"/>
      <c r="F448" s="9"/>
      <c r="G448" s="9"/>
      <c r="H448" s="9"/>
      <c r="I448" s="9"/>
      <c r="J448" s="9"/>
      <c r="K448" s="17"/>
      <c r="L448" s="17"/>
      <c r="N448" s="127"/>
      <c r="P448" s="9"/>
      <c r="Q448" s="9"/>
      <c r="R448" s="9"/>
      <c r="S448" s="9"/>
      <c r="T448" s="17"/>
      <c r="U448" s="9"/>
      <c r="V448" s="149"/>
      <c r="W448" s="156"/>
      <c r="X448" s="157"/>
      <c r="Y448" s="12"/>
      <c r="Z448" s="41"/>
      <c r="AA448" s="39"/>
      <c r="AB448" s="40"/>
      <c r="AC448" s="40"/>
      <c r="AD448" s="40"/>
      <c r="AE448" s="40"/>
      <c r="AP448"/>
      <c r="AQ448"/>
      <c r="AR448" s="35"/>
      <c r="AS448"/>
      <c r="AT448"/>
      <c r="AW448"/>
      <c r="AX448"/>
      <c r="BA448"/>
      <c r="BB448"/>
      <c r="BI448" s="35"/>
      <c r="BJ448" s="35"/>
      <c r="BK448" s="35"/>
      <c r="BL448" s="35"/>
      <c r="BM448" s="40"/>
    </row>
    <row r="449" spans="1:72" ht="16.2">
      <c r="A449" s="17"/>
      <c r="B449" s="17"/>
      <c r="C449" s="18"/>
      <c r="D449" s="9"/>
      <c r="E449" s="9"/>
      <c r="F449" s="9"/>
      <c r="G449" s="9"/>
      <c r="H449" s="9"/>
      <c r="I449" s="9"/>
      <c r="J449" s="9"/>
      <c r="K449" s="17"/>
      <c r="L449" s="17"/>
      <c r="N449" s="127"/>
      <c r="P449" s="9"/>
      <c r="Q449" s="9"/>
      <c r="R449" s="9"/>
      <c r="S449" s="9"/>
      <c r="T449" s="17"/>
      <c r="U449" s="9"/>
      <c r="V449" s="149"/>
      <c r="W449" s="156"/>
      <c r="X449" s="157"/>
      <c r="Y449" s="12"/>
      <c r="Z449" s="41"/>
      <c r="AA449" s="39"/>
      <c r="AB449" s="40"/>
      <c r="AC449" s="40"/>
      <c r="AD449" s="40"/>
      <c r="AE449" s="40"/>
      <c r="AP449"/>
      <c r="AQ449"/>
      <c r="AR449" s="35"/>
      <c r="AS449"/>
      <c r="AT449"/>
      <c r="AW449"/>
      <c r="AX449"/>
      <c r="BA449"/>
      <c r="BB449"/>
      <c r="BI449" s="35"/>
      <c r="BJ449" s="35"/>
      <c r="BK449" s="35"/>
      <c r="BL449" s="35"/>
      <c r="BM449" s="40"/>
    </row>
    <row r="450" spans="1:72" ht="16.2">
      <c r="A450" s="17"/>
      <c r="B450" s="17"/>
      <c r="C450" s="18"/>
      <c r="D450" s="9"/>
      <c r="E450" s="9"/>
      <c r="F450" s="9"/>
      <c r="G450" s="9"/>
      <c r="H450" s="9"/>
      <c r="I450" s="9"/>
      <c r="J450" s="9"/>
      <c r="K450" s="17"/>
      <c r="L450" s="17"/>
      <c r="N450" s="127"/>
      <c r="P450" s="9"/>
      <c r="Q450" s="9"/>
      <c r="R450" s="9"/>
      <c r="S450" s="9"/>
      <c r="T450" s="17"/>
      <c r="U450" s="9"/>
      <c r="V450" s="149"/>
      <c r="W450" s="156"/>
      <c r="X450" s="157"/>
      <c r="Y450" s="12"/>
      <c r="Z450" s="41"/>
      <c r="AA450" s="39"/>
      <c r="AB450" s="40"/>
      <c r="AC450" s="40"/>
      <c r="AD450" s="40"/>
      <c r="AE450" s="40"/>
      <c r="AP450"/>
      <c r="AQ450"/>
      <c r="AR450" s="35"/>
      <c r="AS450"/>
      <c r="AT450"/>
      <c r="AW450"/>
      <c r="AX450"/>
      <c r="BA450"/>
      <c r="BB450"/>
      <c r="BI450" s="35"/>
      <c r="BJ450" s="35"/>
      <c r="BK450" s="35"/>
      <c r="BL450" s="35"/>
      <c r="BM450" s="40"/>
    </row>
    <row r="451" spans="1:72" ht="16.2">
      <c r="A451" s="17"/>
      <c r="B451" s="17"/>
      <c r="C451" s="18"/>
      <c r="D451" s="9"/>
      <c r="E451" s="9"/>
      <c r="F451" s="9"/>
      <c r="G451" s="9"/>
      <c r="H451" s="9"/>
      <c r="I451" s="9"/>
      <c r="J451" s="9"/>
      <c r="K451" s="17"/>
      <c r="L451" s="17"/>
      <c r="N451" s="127"/>
      <c r="P451" s="9"/>
      <c r="Q451" s="9"/>
      <c r="R451" s="9"/>
      <c r="S451" s="9"/>
      <c r="T451" s="17"/>
      <c r="U451" s="9"/>
      <c r="V451" s="149"/>
      <c r="W451" s="156"/>
      <c r="X451" s="157"/>
      <c r="Y451" s="12"/>
      <c r="Z451" s="41"/>
      <c r="AA451" s="39"/>
      <c r="AB451" s="40"/>
      <c r="AC451" s="40"/>
      <c r="AD451" s="40"/>
      <c r="AE451" s="40"/>
      <c r="AP451"/>
      <c r="AQ451"/>
      <c r="AR451" s="35"/>
      <c r="AS451"/>
      <c r="AT451"/>
      <c r="AW451"/>
      <c r="AX451"/>
      <c r="BA451"/>
      <c r="BB451"/>
      <c r="BI451" s="35"/>
      <c r="BJ451" s="35"/>
      <c r="BK451" s="35"/>
      <c r="BL451" s="35"/>
      <c r="BM451" s="40"/>
    </row>
    <row r="452" spans="1:72" ht="16.2">
      <c r="A452" s="17"/>
      <c r="B452" s="17"/>
      <c r="C452" s="18"/>
      <c r="D452" s="9"/>
      <c r="E452" s="9"/>
      <c r="F452" s="9"/>
      <c r="G452" s="9"/>
      <c r="H452" s="9"/>
      <c r="I452" s="9"/>
      <c r="J452" s="9"/>
      <c r="K452" s="17"/>
      <c r="L452" s="17"/>
      <c r="N452" s="127"/>
      <c r="P452" s="9"/>
      <c r="Q452" s="9"/>
      <c r="R452" s="9"/>
      <c r="S452" s="9"/>
      <c r="T452" s="17"/>
      <c r="U452" s="9"/>
      <c r="V452" s="149"/>
      <c r="W452" s="156"/>
      <c r="X452" s="157"/>
      <c r="Y452" s="12"/>
      <c r="Z452" s="41"/>
      <c r="AA452" s="39"/>
      <c r="AB452" s="40"/>
      <c r="AC452" s="40"/>
      <c r="AD452" s="40"/>
      <c r="AE452" s="40"/>
      <c r="AP452"/>
      <c r="AQ452"/>
      <c r="AR452" s="35"/>
      <c r="AS452"/>
      <c r="AT452"/>
      <c r="AW452"/>
      <c r="AX452"/>
      <c r="BA452"/>
      <c r="BB452"/>
      <c r="BI452" s="35"/>
      <c r="BJ452" s="35"/>
      <c r="BK452" s="35"/>
      <c r="BL452" s="35"/>
      <c r="BM452" s="40"/>
    </row>
    <row r="453" spans="1:72" ht="16.2">
      <c r="A453" s="17"/>
      <c r="B453" s="17"/>
      <c r="C453" s="18"/>
      <c r="D453" s="9"/>
      <c r="E453" s="9"/>
      <c r="F453" s="9"/>
      <c r="G453" s="9"/>
      <c r="H453" s="9"/>
      <c r="I453" s="9"/>
      <c r="J453" s="9"/>
      <c r="K453" s="17"/>
      <c r="L453" s="17"/>
      <c r="N453" s="127"/>
      <c r="P453" s="9"/>
      <c r="Q453" s="9"/>
      <c r="R453" s="9"/>
      <c r="S453" s="9"/>
      <c r="T453" s="17"/>
      <c r="U453" s="9"/>
      <c r="V453" s="149"/>
      <c r="W453" s="156"/>
      <c r="X453" s="157"/>
      <c r="Y453" s="12"/>
      <c r="Z453" s="41"/>
      <c r="AA453" s="39"/>
      <c r="AB453" s="40"/>
      <c r="AC453" s="40"/>
      <c r="AD453" s="40"/>
      <c r="AE453" s="40"/>
      <c r="AP453"/>
      <c r="AQ453"/>
      <c r="AR453" s="35"/>
      <c r="AS453"/>
      <c r="AT453"/>
      <c r="AW453"/>
      <c r="AX453"/>
      <c r="BA453"/>
      <c r="BB453"/>
      <c r="BI453" s="35"/>
      <c r="BJ453" s="35"/>
      <c r="BK453" s="35"/>
      <c r="BL453" s="35"/>
      <c r="BM453" s="40"/>
    </row>
    <row r="454" spans="1:72" ht="16.2">
      <c r="A454" s="17"/>
      <c r="B454" s="17"/>
      <c r="C454" s="18"/>
      <c r="D454" s="9"/>
      <c r="E454" s="9"/>
      <c r="F454" s="9"/>
      <c r="G454" s="9"/>
      <c r="H454" s="9"/>
      <c r="I454" s="9"/>
      <c r="J454" s="9"/>
      <c r="K454" s="17"/>
      <c r="L454" s="17"/>
      <c r="N454" s="127"/>
      <c r="P454" s="9"/>
      <c r="Q454" s="9"/>
      <c r="R454" s="9"/>
      <c r="S454" s="9"/>
      <c r="T454" s="17"/>
      <c r="U454" s="9"/>
      <c r="V454" s="149"/>
      <c r="W454" s="156"/>
      <c r="X454" s="157"/>
      <c r="Y454" s="12"/>
      <c r="Z454" s="41"/>
      <c r="AA454" s="39"/>
      <c r="AB454" s="40"/>
      <c r="AC454" s="40"/>
      <c r="AD454" s="40"/>
      <c r="AE454" s="40"/>
      <c r="AP454"/>
      <c r="AQ454"/>
      <c r="AR454" s="35"/>
      <c r="AS454"/>
      <c r="AT454"/>
      <c r="AW454"/>
      <c r="AX454"/>
      <c r="BA454"/>
      <c r="BB454"/>
      <c r="BI454" s="35"/>
      <c r="BJ454" s="35"/>
      <c r="BK454" s="35"/>
      <c r="BL454" s="35"/>
      <c r="BM454" s="40"/>
    </row>
    <row r="455" spans="1:72" ht="16.2">
      <c r="A455" s="17"/>
      <c r="B455" s="17"/>
      <c r="C455" s="18"/>
      <c r="D455" s="9"/>
      <c r="E455" s="9"/>
      <c r="F455" s="9"/>
      <c r="G455" s="9"/>
      <c r="H455" s="9"/>
      <c r="I455" s="9"/>
      <c r="J455" s="9"/>
      <c r="K455" s="17"/>
      <c r="L455" s="17"/>
      <c r="N455" s="127"/>
      <c r="P455" s="9"/>
      <c r="Q455" s="9"/>
      <c r="R455" s="9"/>
      <c r="S455" s="9"/>
      <c r="T455" s="17"/>
      <c r="U455" s="9"/>
      <c r="V455" s="149"/>
      <c r="W455" s="156"/>
      <c r="X455" s="157"/>
      <c r="Y455" s="12"/>
      <c r="Z455" s="41"/>
      <c r="AA455" s="39"/>
      <c r="AB455" s="40"/>
      <c r="AC455" s="40"/>
      <c r="AD455" s="40"/>
      <c r="AE455" s="40"/>
      <c r="AP455"/>
      <c r="AQ455"/>
      <c r="AR455" s="35"/>
      <c r="AS455"/>
      <c r="AT455"/>
      <c r="AW455"/>
      <c r="AX455"/>
      <c r="BA455"/>
      <c r="BB455"/>
      <c r="BI455" s="35"/>
      <c r="BJ455" s="35"/>
      <c r="BK455" s="35"/>
      <c r="BL455" s="35"/>
      <c r="BM455" s="40"/>
    </row>
    <row r="456" spans="1:72" ht="16.2">
      <c r="A456" s="17"/>
      <c r="B456" s="17"/>
      <c r="C456" s="18"/>
      <c r="D456" s="9"/>
      <c r="E456" s="9"/>
      <c r="F456" s="9"/>
      <c r="G456" s="9"/>
      <c r="H456" s="9"/>
      <c r="I456" s="9"/>
      <c r="J456" s="9"/>
      <c r="K456" s="17"/>
      <c r="L456" s="17"/>
      <c r="N456" s="127"/>
      <c r="P456" s="9"/>
      <c r="Q456" s="9"/>
      <c r="R456" s="9"/>
      <c r="S456" s="9"/>
      <c r="T456" s="17"/>
      <c r="U456" s="9"/>
      <c r="V456" s="149"/>
      <c r="W456" s="156"/>
      <c r="X456" s="157"/>
      <c r="Y456" s="12"/>
      <c r="Z456" s="41"/>
      <c r="AA456" s="39"/>
      <c r="AB456" s="40"/>
      <c r="AC456" s="40"/>
      <c r="AD456" s="40"/>
      <c r="AE456" s="40"/>
      <c r="AP456"/>
      <c r="AQ456"/>
      <c r="AR456" s="35"/>
      <c r="AS456"/>
      <c r="AT456"/>
      <c r="AW456"/>
      <c r="AX456"/>
      <c r="BA456"/>
      <c r="BB456"/>
      <c r="BI456" s="35"/>
      <c r="BJ456" s="35"/>
      <c r="BK456" s="35"/>
      <c r="BL456" s="35"/>
      <c r="BM456" s="40"/>
    </row>
    <row r="457" spans="1:72" ht="16.2">
      <c r="A457" s="17"/>
      <c r="B457" s="17"/>
      <c r="C457" s="18"/>
      <c r="D457" s="9"/>
      <c r="E457" s="9"/>
      <c r="F457" s="9"/>
      <c r="G457" s="9"/>
      <c r="H457" s="9"/>
      <c r="I457" s="9"/>
      <c r="J457" s="9"/>
      <c r="K457" s="17"/>
      <c r="L457" s="17"/>
      <c r="N457" s="127"/>
      <c r="P457" s="9"/>
      <c r="Q457" s="9"/>
      <c r="R457" s="9"/>
      <c r="S457" s="9"/>
      <c r="T457" s="17"/>
      <c r="U457" s="9"/>
      <c r="V457" s="149"/>
      <c r="W457" s="156"/>
      <c r="X457" s="157"/>
      <c r="Y457" s="12"/>
      <c r="Z457" s="41"/>
      <c r="AA457" s="39"/>
      <c r="AB457" s="40"/>
      <c r="AC457" s="40"/>
      <c r="AD457" s="40"/>
      <c r="AE457" s="40"/>
      <c r="AP457"/>
      <c r="AQ457"/>
      <c r="AR457" s="35"/>
      <c r="AS457"/>
      <c r="AT457"/>
      <c r="AW457"/>
      <c r="AX457"/>
      <c r="BA457"/>
      <c r="BB457"/>
      <c r="BI457" s="35"/>
      <c r="BJ457" s="35"/>
      <c r="BK457" s="35"/>
      <c r="BL457" s="35"/>
      <c r="BM457" s="40"/>
    </row>
    <row r="458" spans="1:72" ht="16.2">
      <c r="A458" s="17"/>
      <c r="B458" s="17"/>
      <c r="C458" s="18"/>
      <c r="D458" s="9"/>
      <c r="E458" s="9"/>
      <c r="F458" s="9"/>
      <c r="G458" s="9"/>
      <c r="H458" s="9"/>
      <c r="I458" s="9"/>
      <c r="J458" s="9"/>
      <c r="K458" s="17"/>
      <c r="L458" s="17"/>
      <c r="N458" s="127"/>
      <c r="P458" s="9"/>
      <c r="Q458" s="9"/>
      <c r="R458" s="9"/>
      <c r="S458" s="9"/>
      <c r="T458" s="17"/>
      <c r="U458" s="9"/>
      <c r="V458" s="149"/>
      <c r="W458" s="156"/>
      <c r="X458" s="157"/>
      <c r="Y458" s="12"/>
      <c r="Z458" s="41"/>
      <c r="AA458" s="39"/>
      <c r="AB458" s="40"/>
      <c r="AC458" s="40"/>
      <c r="AD458" s="40"/>
      <c r="AE458" s="40"/>
      <c r="AP458"/>
      <c r="AQ458"/>
      <c r="AR458" s="35"/>
      <c r="AS458"/>
      <c r="AT458"/>
      <c r="AW458"/>
      <c r="AX458"/>
      <c r="BA458"/>
      <c r="BB458"/>
      <c r="BI458" s="35"/>
      <c r="BJ458" s="35"/>
      <c r="BK458" s="35"/>
      <c r="BL458" s="35"/>
      <c r="BM458" s="40"/>
    </row>
    <row r="459" spans="1:72" ht="16.2">
      <c r="A459" s="17"/>
      <c r="B459" s="17"/>
      <c r="C459" s="18"/>
      <c r="D459" s="9"/>
      <c r="E459" s="9"/>
      <c r="F459" s="9"/>
      <c r="G459" s="9"/>
      <c r="H459" s="9"/>
      <c r="I459" s="9"/>
      <c r="J459" s="9"/>
      <c r="K459" s="17"/>
      <c r="L459" s="17"/>
      <c r="N459" s="127"/>
      <c r="P459" s="9"/>
      <c r="Q459" s="9"/>
      <c r="R459" s="9"/>
      <c r="S459" s="9"/>
      <c r="T459" s="17"/>
      <c r="U459" s="9"/>
      <c r="V459" s="149"/>
      <c r="W459" s="156"/>
      <c r="X459" s="157"/>
      <c r="Y459" s="12"/>
      <c r="Z459" s="41"/>
      <c r="AA459" s="39"/>
      <c r="AB459" s="40"/>
      <c r="AC459" s="40"/>
      <c r="AD459" s="40"/>
      <c r="AE459" s="40"/>
      <c r="AP459"/>
      <c r="AQ459"/>
      <c r="AR459" s="35"/>
      <c r="AS459"/>
      <c r="AT459"/>
      <c r="AW459"/>
      <c r="AX459"/>
      <c r="BA459"/>
      <c r="BB459"/>
      <c r="BI459" s="35"/>
      <c r="BJ459" s="35"/>
      <c r="BK459" s="35"/>
      <c r="BL459" s="35"/>
      <c r="BM459" s="40"/>
    </row>
    <row r="460" spans="1:72" ht="16.2">
      <c r="A460" s="17"/>
      <c r="B460" s="17"/>
      <c r="C460" s="18"/>
      <c r="D460" s="9"/>
      <c r="E460" s="9"/>
      <c r="F460" s="9"/>
      <c r="G460" s="9"/>
      <c r="H460" s="9"/>
      <c r="I460" s="9"/>
      <c r="J460" s="9"/>
      <c r="K460" s="17"/>
      <c r="L460" s="17"/>
      <c r="N460" s="127"/>
      <c r="P460" s="9"/>
      <c r="Q460" s="9"/>
      <c r="R460" s="9"/>
      <c r="S460" s="9"/>
      <c r="T460" s="17"/>
      <c r="U460" s="9"/>
      <c r="V460" s="149"/>
      <c r="W460" s="156"/>
      <c r="X460" s="157"/>
      <c r="Y460" s="12"/>
      <c r="Z460" s="41"/>
      <c r="AA460" s="39"/>
      <c r="AB460" s="40"/>
      <c r="AC460" s="40"/>
      <c r="AD460" s="40"/>
      <c r="AE460" s="40"/>
      <c r="AP460"/>
      <c r="AQ460"/>
      <c r="AR460" s="35"/>
      <c r="AS460"/>
      <c r="AT460"/>
      <c r="AW460"/>
      <c r="AX460"/>
      <c r="BA460"/>
      <c r="BB460"/>
      <c r="BI460" s="35"/>
      <c r="BJ460" s="35"/>
      <c r="BK460" s="35"/>
      <c r="BL460" s="35"/>
      <c r="BM460" s="40"/>
    </row>
    <row r="461" spans="1:72" ht="16.2">
      <c r="A461" s="17"/>
      <c r="B461" s="17"/>
      <c r="C461" s="18"/>
      <c r="D461" s="9"/>
      <c r="E461" s="9"/>
      <c r="F461" s="9"/>
      <c r="G461" s="9"/>
      <c r="H461" s="9"/>
      <c r="I461" s="9"/>
      <c r="J461" s="9"/>
      <c r="K461" s="17"/>
      <c r="L461" s="17"/>
      <c r="N461" s="127"/>
      <c r="P461" s="9"/>
      <c r="Q461" s="9"/>
      <c r="R461" s="9"/>
      <c r="S461" s="9"/>
      <c r="T461" s="17"/>
      <c r="U461" s="9"/>
      <c r="V461" s="149"/>
      <c r="W461" s="156"/>
      <c r="X461" s="157"/>
      <c r="Y461" s="12"/>
      <c r="Z461" s="41"/>
      <c r="AA461" s="39"/>
      <c r="AB461" s="40"/>
      <c r="AC461" s="40"/>
      <c r="AD461" s="40"/>
      <c r="AE461" s="40"/>
      <c r="AP461"/>
      <c r="AQ461"/>
      <c r="AR461" s="35"/>
      <c r="AS461"/>
      <c r="AT461"/>
      <c r="AW461"/>
      <c r="AX461"/>
      <c r="BA461"/>
      <c r="BB461"/>
      <c r="BI461" s="35"/>
      <c r="BJ461" s="35"/>
      <c r="BK461" s="35"/>
      <c r="BL461" s="35"/>
      <c r="BM461" s="40"/>
    </row>
    <row r="462" spans="1:72" ht="16.2">
      <c r="A462" s="17"/>
      <c r="B462" s="17"/>
      <c r="C462" s="17"/>
      <c r="D462" s="9"/>
      <c r="E462" s="9"/>
      <c r="F462" s="9"/>
      <c r="G462" s="9"/>
      <c r="H462" s="9"/>
      <c r="K462" s="17"/>
      <c r="L462" s="17"/>
      <c r="N462" s="41"/>
      <c r="P462" s="17"/>
      <c r="Q462" s="9"/>
      <c r="R462" s="9"/>
      <c r="S462" s="9"/>
      <c r="T462" s="17"/>
      <c r="U462" s="9"/>
      <c r="V462" s="149"/>
      <c r="W462" s="156"/>
      <c r="X462" s="157"/>
      <c r="Y462" s="38"/>
      <c r="Z462" s="41"/>
      <c r="AA462" s="39"/>
      <c r="AB462" s="40"/>
      <c r="AC462" s="40"/>
      <c r="AD462" s="40"/>
      <c r="AE462" s="40"/>
      <c r="AP462"/>
      <c r="AQ462"/>
      <c r="AR462" s="35"/>
      <c r="AS462"/>
      <c r="AT462"/>
      <c r="AW462"/>
      <c r="AX462"/>
      <c r="BA462"/>
      <c r="BB462"/>
      <c r="BI462" s="35"/>
      <c r="BJ462" s="35"/>
      <c r="BK462" s="35"/>
      <c r="BL462" s="35"/>
      <c r="BM462" s="40"/>
    </row>
    <row r="463" spans="1:72" ht="16.2">
      <c r="A463" s="17"/>
      <c r="D463" s="9"/>
      <c r="E463" s="9"/>
      <c r="F463" s="9"/>
      <c r="G463" s="9"/>
      <c r="H463" s="9"/>
      <c r="K463" s="17"/>
      <c r="L463" s="17"/>
      <c r="P463" s="17"/>
      <c r="Q463" s="9"/>
      <c r="R463" s="9"/>
      <c r="S463" s="9"/>
      <c r="T463" s="17"/>
      <c r="U463" s="9"/>
      <c r="V463" s="41"/>
      <c r="W463" s="37"/>
      <c r="X463" s="73"/>
      <c r="Y463" s="38"/>
      <c r="Z463" s="41"/>
      <c r="AA463" s="39"/>
      <c r="AB463" s="40"/>
      <c r="AC463" s="40"/>
      <c r="AD463" s="40"/>
      <c r="AE463" s="40"/>
      <c r="AP463"/>
      <c r="AQ463"/>
      <c r="AR463" s="35"/>
      <c r="AS463"/>
      <c r="AT463"/>
      <c r="AW463"/>
      <c r="AX463"/>
      <c r="BA463"/>
      <c r="BB463"/>
      <c r="BI463" s="35"/>
      <c r="BJ463" s="35"/>
      <c r="BK463" s="35"/>
      <c r="BL463" s="35"/>
      <c r="BM463" s="40"/>
      <c r="BO463" s="124"/>
      <c r="BP463" s="125"/>
      <c r="BQ463" s="125"/>
      <c r="BR463" s="125"/>
      <c r="BS463" s="126"/>
      <c r="BT463" s="126"/>
    </row>
    <row r="464" spans="1:72" ht="16.2">
      <c r="A464" s="17"/>
      <c r="D464" s="9"/>
      <c r="E464" s="9"/>
      <c r="F464" s="9"/>
      <c r="G464" s="9"/>
      <c r="H464" s="9"/>
      <c r="K464" s="17"/>
      <c r="L464" s="17"/>
      <c r="P464" s="17"/>
      <c r="Q464" s="9"/>
      <c r="R464" s="9"/>
      <c r="S464" s="9"/>
      <c r="T464" s="17"/>
      <c r="U464" s="9"/>
      <c r="V464" s="41"/>
      <c r="W464" s="37"/>
      <c r="X464" s="73"/>
      <c r="Y464" s="38"/>
      <c r="Z464" s="41"/>
      <c r="AA464" s="39"/>
      <c r="AB464" s="40"/>
      <c r="AC464" s="40"/>
      <c r="AD464" s="40"/>
      <c r="AE464" s="40"/>
      <c r="AP464"/>
      <c r="AQ464"/>
      <c r="AR464" s="35"/>
      <c r="AS464"/>
      <c r="AT464"/>
      <c r="AW464"/>
      <c r="AX464"/>
      <c r="BA464"/>
      <c r="BB464"/>
      <c r="BI464" s="35"/>
      <c r="BJ464" s="35"/>
      <c r="BK464" s="35"/>
      <c r="BL464" s="35"/>
      <c r="BM464" s="40"/>
      <c r="BO464" s="124"/>
      <c r="BP464" s="125"/>
      <c r="BQ464" s="125"/>
      <c r="BR464" s="125"/>
      <c r="BS464" s="126"/>
      <c r="BT464" s="126"/>
    </row>
    <row r="465" spans="1:72" ht="16.2">
      <c r="A465" s="17"/>
      <c r="D465" s="9"/>
      <c r="P465" s="17"/>
      <c r="BO465" s="124"/>
      <c r="BP465" s="125"/>
      <c r="BQ465" s="125"/>
      <c r="BR465" s="125"/>
      <c r="BS465" s="126"/>
      <c r="BT465" s="126"/>
    </row>
    <row r="466" spans="1:72" ht="16.2">
      <c r="A466" s="17"/>
      <c r="D466" s="9"/>
      <c r="P466" s="17"/>
      <c r="BO466" s="124"/>
      <c r="BP466" s="125"/>
      <c r="BQ466" s="125"/>
      <c r="BR466" s="125"/>
      <c r="BS466" s="126"/>
      <c r="BT466" s="126"/>
    </row>
    <row r="467" spans="1:72" ht="16.2">
      <c r="A467" s="17"/>
      <c r="D467" s="9"/>
      <c r="P467" s="17"/>
      <c r="BO467" s="124"/>
      <c r="BP467" s="125"/>
      <c r="BQ467" s="125"/>
      <c r="BR467" s="125"/>
      <c r="BS467" s="126"/>
      <c r="BT467" s="126"/>
    </row>
    <row r="468" spans="1:72" ht="16.2">
      <c r="A468" s="17"/>
      <c r="D468" s="9"/>
      <c r="P468" s="17"/>
      <c r="BO468" s="124"/>
      <c r="BP468" s="125"/>
      <c r="BQ468" s="125"/>
      <c r="BR468" s="125"/>
      <c r="BS468" s="126"/>
      <c r="BT468" s="126"/>
    </row>
    <row r="469" spans="1:72" ht="16.2">
      <c r="A469" s="17"/>
      <c r="D469" s="9"/>
      <c r="P469" s="17"/>
      <c r="BO469" s="124"/>
      <c r="BP469" s="125"/>
      <c r="BQ469" s="125"/>
      <c r="BR469" s="125"/>
      <c r="BS469" s="126"/>
      <c r="BT469" s="126"/>
    </row>
    <row r="470" spans="1:72" ht="16.2">
      <c r="A470" s="17"/>
      <c r="D470" s="9"/>
      <c r="P470" s="17"/>
      <c r="BO470" s="124"/>
      <c r="BP470" s="125"/>
      <c r="BQ470" s="125"/>
      <c r="BR470" s="125"/>
      <c r="BS470" s="126"/>
      <c r="BT470" s="126"/>
    </row>
    <row r="471" spans="1:72" ht="16.2">
      <c r="A471" s="17"/>
      <c r="D471" s="9"/>
      <c r="P471" s="17"/>
      <c r="BO471" s="124"/>
      <c r="BP471" s="125"/>
      <c r="BQ471" s="125"/>
      <c r="BR471" s="125"/>
      <c r="BS471" s="126"/>
      <c r="BT471" s="126"/>
    </row>
    <row r="472" spans="1:72" ht="16.2">
      <c r="A472" s="17"/>
      <c r="D472" s="9"/>
      <c r="P472" s="17"/>
      <c r="BO472" s="124"/>
      <c r="BP472" s="125"/>
      <c r="BQ472" s="125"/>
      <c r="BR472" s="125"/>
      <c r="BS472" s="126"/>
      <c r="BT472" s="126"/>
    </row>
    <row r="473" spans="1:72" ht="16.2">
      <c r="A473" s="17"/>
      <c r="D473" s="9"/>
      <c r="P473" s="17"/>
      <c r="BO473" s="124"/>
      <c r="BP473" s="125"/>
      <c r="BQ473" s="125"/>
      <c r="BR473" s="125"/>
      <c r="BS473" s="126"/>
      <c r="BT473" s="126"/>
    </row>
    <row r="474" spans="1:72" ht="16.2">
      <c r="A474" s="17"/>
      <c r="D474" s="9"/>
      <c r="P474" s="17"/>
      <c r="BO474" s="124"/>
      <c r="BP474" s="125"/>
      <c r="BQ474" s="125"/>
      <c r="BR474" s="125"/>
      <c r="BS474" s="126"/>
      <c r="BT474" s="126"/>
    </row>
    <row r="475" spans="1:72" ht="16.2">
      <c r="A475" s="17"/>
      <c r="D475" s="9"/>
      <c r="P475" s="17"/>
      <c r="BO475" s="124"/>
      <c r="BP475" s="125"/>
      <c r="BQ475" s="125"/>
      <c r="BR475" s="125"/>
      <c r="BS475" s="126"/>
      <c r="BT475" s="126"/>
    </row>
    <row r="476" spans="1:72" ht="16.2">
      <c r="A476" s="17"/>
      <c r="D476" s="9"/>
      <c r="P476" s="17"/>
      <c r="BO476" s="124"/>
      <c r="BP476" s="125"/>
      <c r="BQ476" s="125"/>
      <c r="BR476" s="125"/>
      <c r="BS476" s="126"/>
      <c r="BT476" s="126"/>
    </row>
    <row r="477" spans="1:72" ht="16.2">
      <c r="A477" s="17"/>
      <c r="D477" s="9"/>
      <c r="P477" s="17"/>
      <c r="BO477" s="124"/>
      <c r="BP477" s="125"/>
      <c r="BQ477" s="125"/>
      <c r="BR477" s="125"/>
      <c r="BS477" s="126"/>
      <c r="BT477" s="126"/>
    </row>
    <row r="478" spans="1:72" ht="16.2">
      <c r="A478" s="17"/>
      <c r="D478" s="9"/>
      <c r="P478" s="17"/>
      <c r="BO478" s="124"/>
      <c r="BP478" s="125"/>
      <c r="BQ478" s="125"/>
      <c r="BR478" s="125"/>
      <c r="BS478" s="126"/>
      <c r="BT478" s="126"/>
    </row>
    <row r="479" spans="1:72" ht="16.2">
      <c r="A479" s="17"/>
      <c r="D479" s="9"/>
      <c r="P479" s="17"/>
      <c r="BO479" s="124"/>
      <c r="BP479" s="125"/>
      <c r="BQ479" s="125"/>
      <c r="BR479" s="125"/>
      <c r="BS479" s="126"/>
      <c r="BT479" s="126"/>
    </row>
    <row r="480" spans="1:72" ht="16.2">
      <c r="A480" s="17"/>
      <c r="D480" s="9"/>
      <c r="P480" s="17"/>
      <c r="BO480" s="124"/>
      <c r="BP480" s="125"/>
      <c r="BQ480" s="125"/>
      <c r="BR480" s="125"/>
      <c r="BS480" s="126"/>
      <c r="BT480" s="126"/>
    </row>
    <row r="481" spans="1:72" ht="16.2">
      <c r="A481" s="17"/>
      <c r="D481" s="9"/>
      <c r="P481" s="17"/>
      <c r="BO481" s="124"/>
      <c r="BP481" s="125"/>
      <c r="BQ481" s="125"/>
      <c r="BR481" s="125"/>
      <c r="BS481" s="126"/>
      <c r="BT481" s="126"/>
    </row>
    <row r="482" spans="1:72" ht="16.2">
      <c r="A482" s="17"/>
      <c r="D482" s="9"/>
      <c r="P482" s="17"/>
      <c r="BO482" s="124"/>
      <c r="BP482" s="125"/>
      <c r="BQ482" s="125"/>
      <c r="BR482" s="125"/>
      <c r="BS482" s="126"/>
      <c r="BT482" s="126"/>
    </row>
    <row r="483" spans="1:72" ht="16.2">
      <c r="A483" s="17"/>
      <c r="D483" s="9"/>
      <c r="P483" s="17"/>
      <c r="BO483" s="124"/>
      <c r="BP483" s="125"/>
      <c r="BQ483" s="125"/>
      <c r="BR483" s="125"/>
      <c r="BS483" s="126"/>
      <c r="BT483" s="126"/>
    </row>
    <row r="484" spans="1:72" ht="16.2">
      <c r="A484" s="17"/>
      <c r="D484" s="9"/>
      <c r="P484" s="17"/>
      <c r="BO484" s="124"/>
      <c r="BP484" s="125"/>
      <c r="BQ484" s="125"/>
      <c r="BR484" s="125"/>
      <c r="BS484" s="126"/>
      <c r="BT484" s="126"/>
    </row>
    <row r="485" spans="1:72" ht="16.2">
      <c r="A485" s="17"/>
      <c r="D485" s="9"/>
      <c r="P485" s="17"/>
      <c r="BO485" s="124"/>
      <c r="BP485" s="125"/>
      <c r="BQ485" s="125"/>
      <c r="BR485" s="125"/>
      <c r="BS485" s="126"/>
      <c r="BT485" s="126"/>
    </row>
    <row r="486" spans="1:72" ht="16.2">
      <c r="A486" s="17"/>
      <c r="D486" s="9"/>
      <c r="P486" s="17"/>
      <c r="BO486" s="124"/>
      <c r="BP486" s="125"/>
      <c r="BQ486" s="125"/>
      <c r="BR486" s="125"/>
      <c r="BS486" s="126"/>
      <c r="BT486" s="126"/>
    </row>
    <row r="487" spans="1:72" ht="16.2">
      <c r="A487" s="17"/>
      <c r="D487" s="9"/>
      <c r="P487" s="17"/>
      <c r="BO487" s="124"/>
      <c r="BP487" s="125"/>
      <c r="BQ487" s="125"/>
      <c r="BR487" s="125"/>
      <c r="BS487" s="126"/>
      <c r="BT487" s="126"/>
    </row>
    <row r="488" spans="1:72" ht="16.2">
      <c r="A488" s="17"/>
      <c r="D488" s="9"/>
      <c r="P488" s="17"/>
      <c r="BO488" s="124"/>
      <c r="BP488" s="125"/>
      <c r="BQ488" s="125"/>
      <c r="BR488" s="125"/>
      <c r="BS488" s="126"/>
      <c r="BT488" s="126"/>
    </row>
    <row r="489" spans="1:72" ht="16.2">
      <c r="A489" s="17"/>
      <c r="D489" s="9"/>
      <c r="P489" s="17"/>
      <c r="BO489" s="124"/>
      <c r="BP489" s="125"/>
      <c r="BQ489" s="125"/>
      <c r="BR489" s="125"/>
      <c r="BS489" s="126"/>
      <c r="BT489" s="126"/>
    </row>
    <row r="490" spans="1:72" ht="16.2">
      <c r="A490" s="17"/>
      <c r="D490" s="9"/>
      <c r="P490" s="17"/>
      <c r="BO490" s="124"/>
      <c r="BP490" s="125"/>
      <c r="BQ490" s="125"/>
      <c r="BR490" s="125"/>
      <c r="BS490" s="126"/>
      <c r="BT490" s="126"/>
    </row>
    <row r="491" spans="1:72" ht="16.2">
      <c r="A491" s="17"/>
      <c r="D491" s="9"/>
      <c r="P491" s="17"/>
      <c r="BO491" s="124"/>
      <c r="BP491" s="125"/>
      <c r="BQ491" s="125"/>
      <c r="BR491" s="125"/>
      <c r="BS491" s="126"/>
      <c r="BT491" s="126"/>
    </row>
    <row r="492" spans="1:72" ht="16.2">
      <c r="A492" s="17"/>
      <c r="D492" s="9"/>
      <c r="P492" s="17"/>
      <c r="BO492" s="124"/>
      <c r="BP492" s="125"/>
      <c r="BQ492" s="125"/>
      <c r="BR492" s="125"/>
      <c r="BS492" s="126"/>
      <c r="BT492" s="126"/>
    </row>
    <row r="493" spans="1:72" ht="16.2">
      <c r="A493" s="17"/>
      <c r="D493" s="9"/>
      <c r="P493" s="17"/>
      <c r="BO493" s="124"/>
      <c r="BP493" s="125"/>
      <c r="BQ493" s="125"/>
      <c r="BR493" s="125"/>
      <c r="BS493" s="126"/>
      <c r="BT493" s="126"/>
    </row>
    <row r="494" spans="1:72" ht="16.2">
      <c r="A494" s="17"/>
      <c r="D494" s="9"/>
      <c r="P494" s="17"/>
      <c r="BO494" s="124"/>
      <c r="BP494" s="125"/>
      <c r="BQ494" s="125"/>
      <c r="BR494" s="125"/>
      <c r="BS494" s="126"/>
      <c r="BT494" s="126"/>
    </row>
    <row r="495" spans="1:72" ht="16.2">
      <c r="A495" s="17"/>
      <c r="D495" s="9"/>
      <c r="P495" s="17"/>
      <c r="BO495" s="124"/>
      <c r="BP495" s="125"/>
      <c r="BQ495" s="125"/>
      <c r="BR495" s="125"/>
      <c r="BS495" s="126"/>
      <c r="BT495" s="126"/>
    </row>
    <row r="496" spans="1:72" ht="16.2">
      <c r="A496" s="17"/>
      <c r="D496" s="9"/>
      <c r="P496" s="17"/>
      <c r="BO496" s="124"/>
      <c r="BP496" s="125"/>
      <c r="BQ496" s="125"/>
      <c r="BR496" s="125"/>
      <c r="BS496" s="126"/>
      <c r="BT496" s="126"/>
    </row>
    <row r="497" spans="1:72" ht="16.2">
      <c r="A497" s="17"/>
      <c r="D497" s="9"/>
      <c r="P497" s="17"/>
      <c r="BO497" s="124"/>
      <c r="BP497" s="125"/>
      <c r="BQ497" s="125"/>
      <c r="BR497" s="125"/>
      <c r="BS497" s="126"/>
      <c r="BT497" s="126"/>
    </row>
    <row r="498" spans="1:72" ht="16.2">
      <c r="A498" s="17"/>
      <c r="D498" s="9"/>
      <c r="P498" s="17"/>
      <c r="BO498" s="124"/>
      <c r="BP498" s="125"/>
      <c r="BQ498" s="125"/>
      <c r="BR498" s="125"/>
      <c r="BS498" s="126"/>
      <c r="BT498" s="126"/>
    </row>
    <row r="499" spans="1:72" ht="16.2">
      <c r="A499" s="17"/>
      <c r="D499" s="9"/>
      <c r="P499" s="17"/>
      <c r="BO499" s="124"/>
      <c r="BP499" s="125"/>
      <c r="BQ499" s="125"/>
      <c r="BR499" s="125"/>
      <c r="BS499" s="126"/>
      <c r="BT499" s="126"/>
    </row>
    <row r="500" spans="1:72" ht="16.2">
      <c r="A500" s="17"/>
      <c r="D500" s="9"/>
      <c r="P500" s="17"/>
      <c r="BO500" s="124"/>
      <c r="BP500" s="125"/>
      <c r="BQ500" s="125"/>
      <c r="BR500" s="125"/>
      <c r="BS500" s="126"/>
      <c r="BT500" s="126"/>
    </row>
    <row r="501" spans="1:72" ht="16.2">
      <c r="A501" s="17"/>
      <c r="D501" s="9"/>
      <c r="P501" s="17"/>
      <c r="BO501" s="124"/>
      <c r="BP501" s="125"/>
      <c r="BQ501" s="125"/>
      <c r="BR501" s="125"/>
      <c r="BS501" s="126"/>
      <c r="BT501" s="126"/>
    </row>
    <row r="502" spans="1:72" ht="16.2">
      <c r="A502" s="17"/>
      <c r="D502" s="9"/>
      <c r="P502" s="17"/>
      <c r="BO502" s="124"/>
      <c r="BP502" s="125"/>
      <c r="BQ502" s="125"/>
      <c r="BR502" s="125"/>
      <c r="BS502" s="126"/>
      <c r="BT502" s="126"/>
    </row>
    <row r="503" spans="1:72" ht="16.2">
      <c r="A503" s="17"/>
      <c r="D503" s="9"/>
      <c r="P503" s="17"/>
      <c r="BO503" s="124"/>
      <c r="BP503" s="125"/>
      <c r="BQ503" s="125"/>
      <c r="BR503" s="125"/>
      <c r="BS503" s="126"/>
      <c r="BT503" s="126"/>
    </row>
    <row r="504" spans="1:72" ht="16.2">
      <c r="A504" s="17"/>
      <c r="D504" s="9"/>
      <c r="P504" s="17"/>
      <c r="BO504" s="124"/>
      <c r="BP504" s="125"/>
      <c r="BQ504" s="125"/>
      <c r="BR504" s="125"/>
      <c r="BS504" s="126"/>
      <c r="BT504" s="126"/>
    </row>
    <row r="505" spans="1:72" ht="16.2">
      <c r="A505" s="17"/>
      <c r="D505" s="9"/>
      <c r="P505" s="17"/>
      <c r="BO505" s="124"/>
      <c r="BP505" s="125"/>
      <c r="BQ505" s="125"/>
      <c r="BR505" s="125"/>
      <c r="BS505" s="126"/>
      <c r="BT505" s="126"/>
    </row>
    <row r="506" spans="1:72" ht="16.2">
      <c r="A506" s="17"/>
      <c r="D506" s="9"/>
      <c r="P506" s="17"/>
      <c r="BO506" s="124"/>
      <c r="BP506" s="125"/>
      <c r="BQ506" s="125"/>
      <c r="BR506" s="125"/>
      <c r="BS506" s="126"/>
      <c r="BT506" s="126"/>
    </row>
    <row r="507" spans="1:72" ht="16.2">
      <c r="A507" s="17"/>
      <c r="D507" s="9"/>
      <c r="P507" s="17"/>
      <c r="BO507" s="124"/>
      <c r="BP507" s="125"/>
      <c r="BQ507" s="125"/>
      <c r="BR507" s="125"/>
      <c r="BS507" s="126"/>
      <c r="BT507" s="126"/>
    </row>
    <row r="508" spans="1:72" ht="16.2">
      <c r="A508" s="17"/>
      <c r="D508" s="9"/>
      <c r="P508" s="17"/>
      <c r="BO508" s="124"/>
      <c r="BP508" s="125"/>
      <c r="BQ508" s="125"/>
      <c r="BR508" s="125"/>
      <c r="BS508" s="126"/>
      <c r="BT508" s="126"/>
    </row>
    <row r="509" spans="1:72" ht="16.2">
      <c r="A509" s="17"/>
      <c r="D509" s="9"/>
      <c r="P509" s="17"/>
      <c r="BO509" s="124"/>
      <c r="BP509" s="125"/>
      <c r="BQ509" s="125"/>
      <c r="BR509" s="125"/>
      <c r="BS509" s="126"/>
      <c r="BT509" s="126"/>
    </row>
    <row r="510" spans="1:72" ht="16.2">
      <c r="A510" s="17"/>
      <c r="D510" s="9"/>
      <c r="P510" s="17"/>
      <c r="BO510" s="124"/>
      <c r="BP510" s="125"/>
      <c r="BQ510" s="125"/>
      <c r="BR510" s="125"/>
      <c r="BS510" s="126"/>
      <c r="BT510" s="126"/>
    </row>
    <row r="511" spans="1:72" ht="16.2">
      <c r="A511" s="17"/>
      <c r="D511" s="9"/>
      <c r="P511" s="17"/>
      <c r="BO511" s="124"/>
      <c r="BP511" s="125"/>
      <c r="BQ511" s="125"/>
      <c r="BR511" s="125"/>
      <c r="BS511" s="126"/>
      <c r="BT511" s="126"/>
    </row>
    <row r="512" spans="1:72" ht="16.2">
      <c r="A512" s="17"/>
      <c r="D512" s="9"/>
      <c r="P512" s="17"/>
      <c r="BO512" s="124"/>
      <c r="BP512" s="125"/>
      <c r="BQ512" s="125"/>
      <c r="BR512" s="125"/>
      <c r="BS512" s="126"/>
      <c r="BT512" s="126"/>
    </row>
    <row r="513" spans="1:72" ht="16.2">
      <c r="A513" s="17"/>
      <c r="D513" s="9"/>
      <c r="P513" s="17"/>
      <c r="BO513" s="124"/>
      <c r="BP513" s="125"/>
      <c r="BQ513" s="125"/>
      <c r="BR513" s="125"/>
      <c r="BS513" s="126"/>
      <c r="BT513" s="126"/>
    </row>
    <row r="514" spans="1:72" ht="16.2">
      <c r="A514" s="17"/>
      <c r="D514" s="9"/>
      <c r="P514" s="17"/>
      <c r="BO514" s="124"/>
      <c r="BP514" s="125"/>
      <c r="BQ514" s="125"/>
      <c r="BR514" s="125"/>
      <c r="BS514" s="126"/>
      <c r="BT514" s="126"/>
    </row>
    <row r="515" spans="1:72" ht="16.2">
      <c r="A515" s="17"/>
      <c r="D515" s="9"/>
      <c r="P515" s="17"/>
      <c r="BO515" s="124"/>
      <c r="BP515" s="125"/>
      <c r="BQ515" s="125"/>
      <c r="BR515" s="125"/>
      <c r="BS515" s="126"/>
      <c r="BT515" s="126"/>
    </row>
    <row r="516" spans="1:72" ht="16.2">
      <c r="A516" s="17"/>
      <c r="D516" s="9"/>
      <c r="P516" s="17"/>
      <c r="BO516" s="124"/>
      <c r="BP516" s="125"/>
      <c r="BQ516" s="125"/>
      <c r="BR516" s="125"/>
      <c r="BS516" s="126"/>
      <c r="BT516" s="126"/>
    </row>
    <row r="517" spans="1:72" ht="16.2">
      <c r="A517" s="17"/>
      <c r="D517" s="9"/>
      <c r="P517" s="17"/>
      <c r="BO517" s="124"/>
      <c r="BP517" s="125"/>
      <c r="BQ517" s="125"/>
      <c r="BR517" s="125"/>
      <c r="BS517" s="126"/>
      <c r="BT517" s="126"/>
    </row>
    <row r="518" spans="1:72" ht="16.2">
      <c r="A518" s="17"/>
      <c r="D518" s="9"/>
      <c r="P518" s="17"/>
      <c r="BO518" s="124"/>
      <c r="BP518" s="125"/>
      <c r="BQ518" s="125"/>
      <c r="BR518" s="125"/>
      <c r="BS518" s="126"/>
      <c r="BT518" s="126"/>
    </row>
    <row r="519" spans="1:72" ht="16.2">
      <c r="A519" s="17"/>
      <c r="D519" s="9"/>
      <c r="P519" s="17"/>
      <c r="BO519" s="124"/>
      <c r="BP519" s="125"/>
      <c r="BQ519" s="125"/>
      <c r="BR519" s="125"/>
      <c r="BS519" s="126"/>
      <c r="BT519" s="126"/>
    </row>
    <row r="520" spans="1:72" ht="16.2">
      <c r="A520" s="17"/>
      <c r="D520" s="9"/>
      <c r="P520" s="17"/>
      <c r="BO520" s="124"/>
      <c r="BP520" s="125"/>
      <c r="BQ520" s="125"/>
      <c r="BR520" s="125"/>
      <c r="BS520" s="126"/>
      <c r="BT520" s="126"/>
    </row>
    <row r="521" spans="1:72" ht="16.2">
      <c r="A521" s="17"/>
      <c r="D521" s="9"/>
      <c r="P521" s="17"/>
      <c r="BO521" s="124"/>
      <c r="BP521" s="125"/>
      <c r="BQ521" s="125"/>
      <c r="BR521" s="125"/>
      <c r="BS521" s="126"/>
      <c r="BT521" s="126"/>
    </row>
    <row r="522" spans="1:72" ht="16.2">
      <c r="A522" s="17"/>
      <c r="D522" s="9"/>
      <c r="P522" s="17"/>
      <c r="BO522" s="124"/>
      <c r="BP522" s="125"/>
      <c r="BQ522" s="125"/>
      <c r="BR522" s="125"/>
      <c r="BS522" s="126"/>
      <c r="BT522" s="126"/>
    </row>
    <row r="523" spans="1:72" ht="16.2">
      <c r="A523" s="17"/>
      <c r="D523" s="9"/>
      <c r="P523" s="17"/>
      <c r="BO523" s="124"/>
      <c r="BP523" s="125"/>
      <c r="BQ523" s="125"/>
      <c r="BR523" s="125"/>
      <c r="BS523" s="126"/>
      <c r="BT523" s="126"/>
    </row>
    <row r="524" spans="1:72" ht="16.2">
      <c r="A524" s="17"/>
      <c r="D524" s="9"/>
      <c r="P524" s="17"/>
      <c r="BO524" s="124"/>
      <c r="BP524" s="125"/>
      <c r="BQ524" s="125"/>
      <c r="BR524" s="125"/>
      <c r="BS524" s="126"/>
      <c r="BT524" s="126"/>
    </row>
    <row r="525" spans="1:72" ht="16.2">
      <c r="A525" s="17"/>
      <c r="D525" s="9"/>
      <c r="P525" s="17"/>
      <c r="BO525" s="124"/>
      <c r="BP525" s="125"/>
      <c r="BQ525" s="125"/>
      <c r="BR525" s="125"/>
      <c r="BS525" s="126"/>
      <c r="BT525" s="126"/>
    </row>
    <row r="526" spans="1:72" ht="16.2">
      <c r="A526" s="17"/>
      <c r="D526" s="9"/>
      <c r="P526" s="17"/>
      <c r="BO526" s="124"/>
      <c r="BP526" s="125"/>
      <c r="BQ526" s="125"/>
      <c r="BR526" s="125"/>
      <c r="BS526" s="126"/>
      <c r="BT526" s="126"/>
    </row>
    <row r="527" spans="1:72" ht="16.2">
      <c r="A527" s="17"/>
      <c r="D527" s="9"/>
      <c r="P527" s="17"/>
      <c r="BO527" s="124"/>
      <c r="BP527" s="125"/>
      <c r="BQ527" s="125"/>
      <c r="BR527" s="125"/>
      <c r="BS527" s="126"/>
      <c r="BT527" s="126"/>
    </row>
    <row r="528" spans="1:72" ht="16.2">
      <c r="A528" s="17"/>
      <c r="D528" s="9"/>
      <c r="P528" s="17"/>
      <c r="BO528" s="124"/>
      <c r="BP528" s="125"/>
      <c r="BQ528" s="125"/>
      <c r="BR528" s="125"/>
      <c r="BS528" s="126"/>
      <c r="BT528" s="126"/>
    </row>
    <row r="529" spans="1:72" ht="16.2">
      <c r="A529" s="17"/>
      <c r="D529" s="9"/>
      <c r="P529" s="17"/>
      <c r="BO529" s="124"/>
      <c r="BP529" s="125"/>
      <c r="BQ529" s="125"/>
      <c r="BR529" s="125"/>
      <c r="BS529" s="126"/>
      <c r="BT529" s="126"/>
    </row>
    <row r="530" spans="1:72" ht="16.2">
      <c r="A530" s="17"/>
      <c r="D530" s="9"/>
      <c r="P530" s="17"/>
      <c r="BO530" s="124"/>
      <c r="BP530" s="125"/>
      <c r="BQ530" s="125"/>
      <c r="BR530" s="125"/>
      <c r="BS530" s="126"/>
      <c r="BT530" s="126"/>
    </row>
    <row r="531" spans="1:72" ht="16.2">
      <c r="A531" s="17"/>
      <c r="D531" s="9"/>
      <c r="P531" s="17"/>
      <c r="BO531" s="124"/>
      <c r="BP531" s="125"/>
      <c r="BQ531" s="125"/>
      <c r="BR531" s="125"/>
      <c r="BS531" s="126"/>
      <c r="BT531" s="126"/>
    </row>
    <row r="532" spans="1:72" ht="16.2">
      <c r="A532" s="17"/>
      <c r="D532" s="9"/>
      <c r="P532" s="17"/>
      <c r="BO532" s="124"/>
      <c r="BP532" s="125"/>
      <c r="BQ532" s="125"/>
      <c r="BR532" s="125"/>
      <c r="BS532" s="126"/>
      <c r="BT532" s="126"/>
    </row>
    <row r="533" spans="1:72" ht="16.2">
      <c r="A533" s="17"/>
      <c r="D533" s="9"/>
      <c r="P533" s="17"/>
      <c r="BO533" s="124"/>
      <c r="BP533" s="125"/>
      <c r="BQ533" s="125"/>
      <c r="BR533" s="125"/>
      <c r="BS533" s="126"/>
      <c r="BT533" s="126"/>
    </row>
    <row r="534" spans="1:72" ht="16.2">
      <c r="A534" s="17"/>
      <c r="D534" s="9"/>
      <c r="P534" s="17"/>
      <c r="BO534" s="124"/>
      <c r="BP534" s="125"/>
      <c r="BQ534" s="125"/>
      <c r="BR534" s="125"/>
      <c r="BS534" s="126"/>
      <c r="BT534" s="126"/>
    </row>
  </sheetData>
  <phoneticPr fontId="3"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67B1E77-0345-4505-AF4A-5833BB78FA7D}">
          <x14:formula1>
            <xm:f>坐標參考系統!$A$2:$A$12</xm:f>
          </x14:formula1>
          <xm:sqref>F1:F251 F463:F1048576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2A512-C6DF-40EB-96B1-1A71487EB8F3}">
  <dimension ref="A1:BV11"/>
  <sheetViews>
    <sheetView tabSelected="1" topLeftCell="AG4" zoomScale="85" zoomScaleNormal="85" workbookViewId="0">
      <selection activeCell="AU4" sqref="AU4:AU5"/>
    </sheetView>
  </sheetViews>
  <sheetFormatPr defaultRowHeight="16.2"/>
  <cols>
    <col min="1" max="1" width="14.21875" bestFit="1" customWidth="1"/>
    <col min="2" max="2" width="17.88671875" customWidth="1"/>
    <col min="3" max="3" width="15.5546875" customWidth="1"/>
    <col min="4" max="4" width="17.109375" customWidth="1"/>
    <col min="5" max="5" width="15" customWidth="1"/>
    <col min="6" max="6" width="13.88671875" customWidth="1"/>
    <col min="7" max="7" width="33.5546875" bestFit="1" customWidth="1"/>
    <col min="8" max="8" width="26" customWidth="1"/>
    <col min="9" max="9" width="26.21875" customWidth="1"/>
    <col min="10" max="10" width="43.21875" customWidth="1"/>
    <col min="11" max="11" width="43.6640625" customWidth="1"/>
    <col min="12" max="12" width="24.21875" bestFit="1" customWidth="1"/>
    <col min="13" max="13" width="17.88671875" bestFit="1" customWidth="1"/>
    <col min="14" max="14" width="14.77734375" bestFit="1" customWidth="1"/>
    <col min="15" max="15" width="13.5546875" bestFit="1" customWidth="1"/>
    <col min="16" max="16" width="13.5546875" customWidth="1"/>
    <col min="17" max="17" width="15.21875" customWidth="1"/>
    <col min="18" max="18" width="23.33203125" customWidth="1"/>
    <col min="19" max="19" width="32.33203125" customWidth="1"/>
    <col min="20" max="20" width="15.77734375" bestFit="1" customWidth="1"/>
    <col min="21" max="21" width="14.33203125" customWidth="1"/>
    <col min="22" max="22" width="18.44140625" customWidth="1"/>
    <col min="23" max="23" width="17.44140625" customWidth="1"/>
    <col min="24" max="24" width="25.33203125" bestFit="1" customWidth="1"/>
    <col min="25" max="25" width="17.109375" bestFit="1" customWidth="1"/>
    <col min="26" max="26" width="19.5546875" bestFit="1" customWidth="1"/>
    <col min="27" max="27" width="46.5546875" bestFit="1" customWidth="1"/>
    <col min="28" max="28" width="33.5546875" bestFit="1" customWidth="1"/>
    <col min="29" max="29" width="41.77734375" bestFit="1" customWidth="1"/>
    <col min="30" max="30" width="46.21875" customWidth="1"/>
    <col min="31" max="32" width="41.77734375" customWidth="1"/>
    <col min="33" max="33" width="17.21875" bestFit="1" customWidth="1"/>
    <col min="34" max="34" width="20.6640625" bestFit="1" customWidth="1"/>
    <col min="35" max="35" width="12.33203125" bestFit="1" customWidth="1"/>
    <col min="36" max="36" width="13.33203125" bestFit="1" customWidth="1"/>
    <col min="37" max="38" width="18.21875" bestFit="1" customWidth="1"/>
    <col min="39" max="39" width="13.33203125" bestFit="1" customWidth="1"/>
    <col min="40" max="41" width="18.21875" bestFit="1" customWidth="1"/>
    <col min="42" max="42" width="19.44140625" bestFit="1" customWidth="1"/>
    <col min="43" max="43" width="10.5546875" bestFit="1" customWidth="1"/>
    <col min="44" max="44" width="18.21875" bestFit="1" customWidth="1"/>
    <col min="45" max="45" width="18.21875" customWidth="1"/>
    <col min="46" max="46" width="21.88671875" bestFit="1" customWidth="1"/>
    <col min="47" max="47" width="30" bestFit="1" customWidth="1"/>
    <col min="48" max="48" width="32.33203125" bestFit="1" customWidth="1"/>
    <col min="49" max="49" width="31.6640625" bestFit="1" customWidth="1"/>
    <col min="50" max="53" width="35.88671875" bestFit="1" customWidth="1"/>
    <col min="54" max="54" width="30.6640625" bestFit="1" customWidth="1"/>
    <col min="55" max="55" width="15.44140625" bestFit="1" customWidth="1"/>
    <col min="56" max="56" width="26.5546875" bestFit="1" customWidth="1"/>
    <col min="57" max="57" width="49.5546875" customWidth="1"/>
    <col min="58" max="58" width="49.6640625" customWidth="1"/>
    <col min="59" max="59" width="85.5546875" bestFit="1" customWidth="1"/>
    <col min="60" max="60" width="41.109375" bestFit="1" customWidth="1"/>
    <col min="61" max="61" width="43.77734375" bestFit="1" customWidth="1"/>
    <col min="62" max="62" width="38.6640625" customWidth="1"/>
    <col min="63" max="63" width="35.77734375" customWidth="1"/>
    <col min="64" max="65" width="39.77734375" customWidth="1"/>
    <col min="66" max="66" width="36.21875" bestFit="1" customWidth="1"/>
    <col min="67" max="67" width="36" bestFit="1" customWidth="1"/>
    <col min="68" max="68" width="26.109375" customWidth="1"/>
    <col min="69" max="69" width="26.33203125" bestFit="1" customWidth="1"/>
    <col min="70" max="70" width="28" bestFit="1" customWidth="1"/>
    <col min="71" max="71" width="18.88671875" bestFit="1" customWidth="1"/>
    <col min="72" max="72" width="26.88671875" bestFit="1" customWidth="1"/>
    <col min="73" max="73" width="22.21875" customWidth="1"/>
    <col min="74" max="74" width="26.21875" bestFit="1" customWidth="1"/>
  </cols>
  <sheetData>
    <row r="1" spans="1:74" ht="19.8">
      <c r="A1" s="54" t="s">
        <v>91</v>
      </c>
      <c r="B1" s="55" t="s">
        <v>92</v>
      </c>
      <c r="C1" s="55" t="s">
        <v>93</v>
      </c>
      <c r="D1" s="66" t="s">
        <v>300</v>
      </c>
      <c r="E1" s="55" t="s">
        <v>94</v>
      </c>
      <c r="F1" s="55" t="s">
        <v>95</v>
      </c>
      <c r="G1" s="55" t="s">
        <v>96</v>
      </c>
      <c r="H1" s="56" t="s">
        <v>97</v>
      </c>
      <c r="I1" s="55" t="s">
        <v>98</v>
      </c>
      <c r="J1" s="56" t="s">
        <v>97</v>
      </c>
      <c r="K1" s="55" t="s">
        <v>98</v>
      </c>
      <c r="L1" s="54" t="s">
        <v>99</v>
      </c>
      <c r="M1" s="54" t="s">
        <v>100</v>
      </c>
      <c r="N1" s="54" t="s">
        <v>101</v>
      </c>
      <c r="O1" s="166" t="s">
        <v>244</v>
      </c>
      <c r="P1" s="65" t="s">
        <v>127</v>
      </c>
      <c r="Q1" s="57" t="s">
        <v>102</v>
      </c>
      <c r="R1" s="57" t="s">
        <v>103</v>
      </c>
      <c r="S1" s="57" t="s">
        <v>104</v>
      </c>
      <c r="T1" s="57" t="s">
        <v>105</v>
      </c>
      <c r="U1" s="57" t="s">
        <v>106</v>
      </c>
      <c r="V1" s="57" t="s">
        <v>107</v>
      </c>
      <c r="W1" s="57" t="s">
        <v>108</v>
      </c>
      <c r="X1" s="58" t="s">
        <v>109</v>
      </c>
      <c r="Y1" s="57" t="s">
        <v>110</v>
      </c>
      <c r="Z1" s="59" t="s">
        <v>111</v>
      </c>
      <c r="AA1" s="90" t="s">
        <v>273</v>
      </c>
      <c r="AB1" s="91" t="s">
        <v>274</v>
      </c>
      <c r="AC1" s="60" t="s">
        <v>200</v>
      </c>
      <c r="AD1" s="170" t="s">
        <v>360</v>
      </c>
      <c r="AE1" s="170" t="s">
        <v>361</v>
      </c>
      <c r="AF1" s="171" t="s">
        <v>362</v>
      </c>
      <c r="AG1" s="61" t="s">
        <v>112</v>
      </c>
      <c r="AH1" s="62" t="s">
        <v>113</v>
      </c>
      <c r="AI1" s="63" t="s">
        <v>114</v>
      </c>
      <c r="AJ1" s="63" t="s">
        <v>115</v>
      </c>
      <c r="AK1" s="63" t="s">
        <v>116</v>
      </c>
      <c r="AL1" s="63" t="s">
        <v>117</v>
      </c>
      <c r="AM1" s="63" t="s">
        <v>118</v>
      </c>
      <c r="AN1" s="63" t="s">
        <v>119</v>
      </c>
      <c r="AO1" s="63" t="s">
        <v>201</v>
      </c>
      <c r="AP1" s="63" t="s">
        <v>120</v>
      </c>
      <c r="AQ1" s="64" t="s">
        <v>121</v>
      </c>
      <c r="AR1" s="64" t="s">
        <v>122</v>
      </c>
      <c r="AS1" s="64" t="s">
        <v>219</v>
      </c>
      <c r="AT1" s="64" t="s">
        <v>123</v>
      </c>
      <c r="AU1" s="82" t="s">
        <v>249</v>
      </c>
      <c r="AV1" s="92" t="s">
        <v>275</v>
      </c>
      <c r="AW1" s="92" t="s">
        <v>276</v>
      </c>
      <c r="AX1" s="95" t="s">
        <v>124</v>
      </c>
      <c r="AY1" s="95" t="s">
        <v>125</v>
      </c>
      <c r="AZ1" s="92" t="s">
        <v>278</v>
      </c>
      <c r="BA1" s="92" t="s">
        <v>279</v>
      </c>
      <c r="BB1" s="101" t="s">
        <v>280</v>
      </c>
      <c r="BC1" s="82" t="s">
        <v>221</v>
      </c>
      <c r="BD1" s="60" t="s">
        <v>126</v>
      </c>
      <c r="BE1" s="188" t="s">
        <v>374</v>
      </c>
      <c r="BF1" s="188" t="s">
        <v>375</v>
      </c>
      <c r="BG1" s="162" t="s">
        <v>345</v>
      </c>
      <c r="BH1" s="162" t="s">
        <v>346</v>
      </c>
      <c r="BI1" s="162" t="s">
        <v>237</v>
      </c>
      <c r="BJ1" s="97" t="s">
        <v>342</v>
      </c>
      <c r="BK1" s="97" t="s">
        <v>343</v>
      </c>
      <c r="BL1" s="97" t="s">
        <v>344</v>
      </c>
      <c r="BM1" s="160" t="s">
        <v>341</v>
      </c>
      <c r="BN1" s="162" t="s">
        <v>347</v>
      </c>
      <c r="BO1" s="162" t="s">
        <v>348</v>
      </c>
      <c r="BP1" s="98" t="s">
        <v>255</v>
      </c>
      <c r="BQ1" s="99" t="s">
        <v>256</v>
      </c>
      <c r="BR1" s="99" t="s">
        <v>257</v>
      </c>
      <c r="BS1" s="99" t="s">
        <v>258</v>
      </c>
      <c r="BT1" s="100" t="s">
        <v>294</v>
      </c>
      <c r="BU1" s="100" t="s">
        <v>260</v>
      </c>
      <c r="BV1" s="84"/>
    </row>
    <row r="2" spans="1:74" ht="18">
      <c r="A2" s="66" t="s">
        <v>128</v>
      </c>
      <c r="B2" s="104" t="s">
        <v>129</v>
      </c>
      <c r="C2" s="5" t="s">
        <v>130</v>
      </c>
      <c r="D2" s="3" t="s">
        <v>301</v>
      </c>
      <c r="E2" s="104" t="s">
        <v>131</v>
      </c>
      <c r="F2" s="104" t="s">
        <v>132</v>
      </c>
      <c r="G2" s="104" t="s">
        <v>133</v>
      </c>
      <c r="H2" s="105" t="s">
        <v>134</v>
      </c>
      <c r="I2" s="104" t="s">
        <v>135</v>
      </c>
      <c r="J2" s="106"/>
      <c r="K2" s="107"/>
      <c r="L2" s="4" t="s">
        <v>136</v>
      </c>
      <c r="M2" s="4" t="s">
        <v>137</v>
      </c>
      <c r="N2" s="4" t="s">
        <v>9</v>
      </c>
      <c r="O2" s="104" t="s">
        <v>10</v>
      </c>
      <c r="P2" s="5" t="s">
        <v>161</v>
      </c>
      <c r="Q2" s="108" t="s">
        <v>138</v>
      </c>
      <c r="R2" s="108" t="s">
        <v>139</v>
      </c>
      <c r="S2" s="109" t="s">
        <v>140</v>
      </c>
      <c r="T2" s="109" t="s">
        <v>141</v>
      </c>
      <c r="U2" s="109" t="s">
        <v>142</v>
      </c>
      <c r="V2" s="109" t="s">
        <v>143</v>
      </c>
      <c r="W2" s="109" t="s">
        <v>144</v>
      </c>
      <c r="X2" s="110" t="s">
        <v>145</v>
      </c>
      <c r="Y2" s="109" t="s">
        <v>146</v>
      </c>
      <c r="Z2" s="107" t="s">
        <v>147</v>
      </c>
      <c r="AA2" s="111" t="s">
        <v>230</v>
      </c>
      <c r="AB2" s="107" t="s">
        <v>230</v>
      </c>
      <c r="AC2" s="107" t="s">
        <v>148</v>
      </c>
      <c r="AD2" s="80" t="s">
        <v>251</v>
      </c>
      <c r="AE2" s="80" t="s">
        <v>251</v>
      </c>
      <c r="AF2" s="80" t="s">
        <v>207</v>
      </c>
      <c r="AG2" s="114" t="s">
        <v>149</v>
      </c>
      <c r="AH2" s="115" t="s">
        <v>25</v>
      </c>
      <c r="AI2" s="116" t="s">
        <v>150</v>
      </c>
      <c r="AJ2" s="117" t="s">
        <v>151</v>
      </c>
      <c r="AK2" s="118" t="s">
        <v>152</v>
      </c>
      <c r="AL2" s="117" t="s">
        <v>153</v>
      </c>
      <c r="AM2" s="116" t="s">
        <v>154</v>
      </c>
      <c r="AN2" s="117" t="s">
        <v>155</v>
      </c>
      <c r="AO2" s="117" t="s">
        <v>156</v>
      </c>
      <c r="AP2" s="117" t="s">
        <v>157</v>
      </c>
      <c r="AQ2" s="120" t="s">
        <v>34</v>
      </c>
      <c r="AR2" s="120" t="s">
        <v>158</v>
      </c>
      <c r="AS2" s="52" t="s">
        <v>220</v>
      </c>
      <c r="AT2" s="120" t="s">
        <v>159</v>
      </c>
      <c r="AU2" s="94" t="s">
        <v>277</v>
      </c>
      <c r="AV2" s="93" t="s">
        <v>229</v>
      </c>
      <c r="AW2" s="93" t="s">
        <v>224</v>
      </c>
      <c r="AX2" s="96" t="s">
        <v>228</v>
      </c>
      <c r="AY2" s="94" t="s">
        <v>227</v>
      </c>
      <c r="AZ2" s="93" t="s">
        <v>226</v>
      </c>
      <c r="BA2" s="93" t="s">
        <v>225</v>
      </c>
      <c r="BB2" s="94" t="s">
        <v>223</v>
      </c>
      <c r="BC2" s="94" t="s">
        <v>222</v>
      </c>
      <c r="BD2" s="107" t="s">
        <v>160</v>
      </c>
      <c r="BE2" s="189" t="s">
        <v>267</v>
      </c>
      <c r="BF2" s="189" t="s">
        <v>268</v>
      </c>
      <c r="BG2" s="163" t="s">
        <v>209</v>
      </c>
      <c r="BH2" s="136" t="s">
        <v>209</v>
      </c>
      <c r="BI2" s="163" t="s">
        <v>241</v>
      </c>
      <c r="BJ2" s="103" t="s">
        <v>281</v>
      </c>
      <c r="BK2" s="103" t="s">
        <v>282</v>
      </c>
      <c r="BL2" s="103" t="s">
        <v>283</v>
      </c>
      <c r="BM2" s="161" t="s">
        <v>269</v>
      </c>
      <c r="BN2" s="136" t="s">
        <v>245</v>
      </c>
      <c r="BO2" s="136" t="s">
        <v>242</v>
      </c>
      <c r="BP2" s="85" t="s">
        <v>254</v>
      </c>
      <c r="BQ2" s="86" t="s">
        <v>286</v>
      </c>
      <c r="BR2" s="86" t="s">
        <v>287</v>
      </c>
      <c r="BS2" s="86" t="s">
        <v>288</v>
      </c>
      <c r="BT2" s="87" t="s">
        <v>289</v>
      </c>
      <c r="BU2" s="87" t="s">
        <v>290</v>
      </c>
      <c r="BV2" s="84"/>
    </row>
    <row r="3" spans="1:74">
      <c r="A3" s="54" t="s">
        <v>162</v>
      </c>
      <c r="B3" s="4" t="s">
        <v>0</v>
      </c>
      <c r="C3" s="5" t="s">
        <v>1</v>
      </c>
      <c r="D3" s="3" t="s">
        <v>301</v>
      </c>
      <c r="E3" s="4" t="s">
        <v>2</v>
      </c>
      <c r="F3" s="4" t="s">
        <v>3</v>
      </c>
      <c r="G3" s="4" t="s">
        <v>4</v>
      </c>
      <c r="H3" s="4" t="s">
        <v>205</v>
      </c>
      <c r="I3" s="4" t="s">
        <v>206</v>
      </c>
      <c r="J3" s="112" t="s">
        <v>5</v>
      </c>
      <c r="K3" s="112" t="s">
        <v>6</v>
      </c>
      <c r="L3" s="4" t="s">
        <v>7</v>
      </c>
      <c r="M3" s="4" t="s">
        <v>8</v>
      </c>
      <c r="N3" s="4" t="s">
        <v>9</v>
      </c>
      <c r="O3" s="4" t="s">
        <v>10</v>
      </c>
      <c r="P3" s="3" t="s">
        <v>11</v>
      </c>
      <c r="Q3" s="113" t="s">
        <v>12</v>
      </c>
      <c r="R3" s="113" t="s">
        <v>13</v>
      </c>
      <c r="S3" s="113" t="s">
        <v>14</v>
      </c>
      <c r="T3" s="111" t="s">
        <v>15</v>
      </c>
      <c r="U3" s="109" t="s">
        <v>163</v>
      </c>
      <c r="V3" s="113" t="s">
        <v>17</v>
      </c>
      <c r="W3" s="113" t="s">
        <v>18</v>
      </c>
      <c r="X3" s="112" t="s">
        <v>19</v>
      </c>
      <c r="Y3" s="113" t="s">
        <v>20</v>
      </c>
      <c r="Z3" s="112" t="s">
        <v>21</v>
      </c>
      <c r="AA3" s="113" t="s">
        <v>164</v>
      </c>
      <c r="AB3" s="112" t="s">
        <v>22</v>
      </c>
      <c r="AC3" s="112" t="s">
        <v>23</v>
      </c>
      <c r="AD3" s="80" t="s">
        <v>210</v>
      </c>
      <c r="AE3" s="80" t="s">
        <v>246</v>
      </c>
      <c r="AF3" s="80" t="s">
        <v>212</v>
      </c>
      <c r="AG3" s="119" t="s">
        <v>165</v>
      </c>
      <c r="AH3" s="115" t="s">
        <v>25</v>
      </c>
      <c r="AI3" s="116" t="s">
        <v>150</v>
      </c>
      <c r="AJ3" s="116" t="s">
        <v>27</v>
      </c>
      <c r="AK3" s="118" t="s">
        <v>28</v>
      </c>
      <c r="AL3" s="117" t="s">
        <v>29</v>
      </c>
      <c r="AM3" s="116" t="s">
        <v>30</v>
      </c>
      <c r="AN3" s="117" t="s">
        <v>31</v>
      </c>
      <c r="AO3" s="117" t="s">
        <v>32</v>
      </c>
      <c r="AP3" s="117" t="s">
        <v>33</v>
      </c>
      <c r="AQ3" s="52" t="s">
        <v>34</v>
      </c>
      <c r="AR3" s="52" t="s">
        <v>35</v>
      </c>
      <c r="AS3" s="52" t="s">
        <v>217</v>
      </c>
      <c r="AT3" s="52" t="s">
        <v>36</v>
      </c>
      <c r="AU3" s="52" t="s">
        <v>37</v>
      </c>
      <c r="AV3" s="112" t="s">
        <v>38</v>
      </c>
      <c r="AW3" s="112" t="s">
        <v>39</v>
      </c>
      <c r="AX3" s="52" t="s">
        <v>40</v>
      </c>
      <c r="AY3" s="52" t="s">
        <v>41</v>
      </c>
      <c r="AZ3" s="112" t="s">
        <v>42</v>
      </c>
      <c r="BA3" s="112" t="s">
        <v>43</v>
      </c>
      <c r="BB3" s="52" t="s">
        <v>44</v>
      </c>
      <c r="BC3" s="52" t="s">
        <v>45</v>
      </c>
      <c r="BD3" s="112" t="s">
        <v>46</v>
      </c>
      <c r="BE3" s="189" t="s">
        <v>271</v>
      </c>
      <c r="BF3" s="189" t="s">
        <v>272</v>
      </c>
      <c r="BG3" s="163" t="s">
        <v>213</v>
      </c>
      <c r="BH3" s="163" t="s">
        <v>214</v>
      </c>
      <c r="BI3" s="163" t="s">
        <v>252</v>
      </c>
      <c r="BJ3" s="53" t="s">
        <v>47</v>
      </c>
      <c r="BK3" s="53" t="s">
        <v>48</v>
      </c>
      <c r="BL3" s="53" t="s">
        <v>49</v>
      </c>
      <c r="BM3" s="103" t="s">
        <v>270</v>
      </c>
      <c r="BN3" s="136" t="s">
        <v>247</v>
      </c>
      <c r="BO3" s="136" t="s">
        <v>243</v>
      </c>
      <c r="BP3" s="85" t="s">
        <v>261</v>
      </c>
      <c r="BQ3" s="86" t="s">
        <v>262</v>
      </c>
      <c r="BR3" s="89" t="s">
        <v>263</v>
      </c>
      <c r="BS3" s="89" t="s">
        <v>264</v>
      </c>
      <c r="BT3" s="89" t="s">
        <v>265</v>
      </c>
      <c r="BU3" s="89" t="s">
        <v>266</v>
      </c>
      <c r="BV3" s="88"/>
    </row>
    <row r="4" spans="1:74" ht="391.5" customHeight="1">
      <c r="A4" s="215" t="s">
        <v>166</v>
      </c>
      <c r="B4" s="203" t="s">
        <v>386</v>
      </c>
      <c r="C4" s="211" t="s">
        <v>349</v>
      </c>
      <c r="D4" s="203" t="s">
        <v>387</v>
      </c>
      <c r="E4" s="203" t="s">
        <v>388</v>
      </c>
      <c r="F4" s="203" t="s">
        <v>389</v>
      </c>
      <c r="G4" s="181" t="s">
        <v>390</v>
      </c>
      <c r="H4" s="182" t="s">
        <v>391</v>
      </c>
      <c r="I4" s="182" t="s">
        <v>392</v>
      </c>
      <c r="J4" s="223" t="s">
        <v>167</v>
      </c>
      <c r="K4" s="223"/>
      <c r="L4" s="203" t="s">
        <v>393</v>
      </c>
      <c r="M4" s="203" t="s">
        <v>168</v>
      </c>
      <c r="N4" s="219" t="s">
        <v>394</v>
      </c>
      <c r="O4" s="203" t="s">
        <v>169</v>
      </c>
      <c r="P4" s="211" t="s">
        <v>351</v>
      </c>
      <c r="Q4" s="221" t="s">
        <v>395</v>
      </c>
      <c r="R4" s="183" t="s">
        <v>372</v>
      </c>
      <c r="S4" s="219" t="s">
        <v>170</v>
      </c>
      <c r="T4" s="219" t="s">
        <v>171</v>
      </c>
      <c r="U4" s="203" t="s">
        <v>172</v>
      </c>
      <c r="V4" s="211" t="s">
        <v>173</v>
      </c>
      <c r="W4" s="181" t="s">
        <v>353</v>
      </c>
      <c r="X4" s="181" t="s">
        <v>174</v>
      </c>
      <c r="Y4" s="211" t="s">
        <v>175</v>
      </c>
      <c r="Z4" s="181" t="s">
        <v>176</v>
      </c>
      <c r="AA4" s="211" t="s">
        <v>250</v>
      </c>
      <c r="AB4" s="181" t="s">
        <v>232</v>
      </c>
      <c r="AC4" s="181" t="s">
        <v>383</v>
      </c>
      <c r="AD4" s="203" t="s">
        <v>363</v>
      </c>
      <c r="AE4" s="203" t="s">
        <v>239</v>
      </c>
      <c r="AF4" s="203" t="s">
        <v>240</v>
      </c>
      <c r="AG4" s="203" t="s">
        <v>177</v>
      </c>
      <c r="AH4" s="203" t="s">
        <v>178</v>
      </c>
      <c r="AI4" s="203" t="s">
        <v>178</v>
      </c>
      <c r="AJ4" s="203" t="s">
        <v>178</v>
      </c>
      <c r="AK4" s="203" t="s">
        <v>178</v>
      </c>
      <c r="AL4" s="203" t="s">
        <v>178</v>
      </c>
      <c r="AM4" s="203" t="s">
        <v>178</v>
      </c>
      <c r="AN4" s="203" t="s">
        <v>178</v>
      </c>
      <c r="AO4" s="203" t="s">
        <v>178</v>
      </c>
      <c r="AP4" s="211" t="s">
        <v>179</v>
      </c>
      <c r="AQ4" s="203" t="s">
        <v>180</v>
      </c>
      <c r="AR4" s="203" t="s">
        <v>181</v>
      </c>
      <c r="AS4" s="181" t="s">
        <v>373</v>
      </c>
      <c r="AT4" s="211" t="s">
        <v>182</v>
      </c>
      <c r="AU4" s="211" t="s">
        <v>236</v>
      </c>
      <c r="AV4" s="181" t="s">
        <v>396</v>
      </c>
      <c r="AW4" s="181" t="s">
        <v>397</v>
      </c>
      <c r="AX4" s="211" t="s">
        <v>183</v>
      </c>
      <c r="AY4" s="211" t="s">
        <v>184</v>
      </c>
      <c r="AZ4" s="181" t="s">
        <v>234</v>
      </c>
      <c r="BA4" s="181" t="s">
        <v>235</v>
      </c>
      <c r="BB4" s="203" t="s">
        <v>185</v>
      </c>
      <c r="BC4" s="203" t="s">
        <v>186</v>
      </c>
      <c r="BD4" s="184" t="s">
        <v>187</v>
      </c>
      <c r="BE4" s="213" t="s">
        <v>384</v>
      </c>
      <c r="BF4" s="213" t="s">
        <v>385</v>
      </c>
      <c r="BG4" s="211" t="s">
        <v>233</v>
      </c>
      <c r="BH4" s="211" t="s">
        <v>208</v>
      </c>
      <c r="BI4" s="203" t="s">
        <v>238</v>
      </c>
      <c r="BJ4" s="203" t="s">
        <v>188</v>
      </c>
      <c r="BK4" s="203" t="s">
        <v>188</v>
      </c>
      <c r="BL4" s="203" t="s">
        <v>188</v>
      </c>
      <c r="BM4" s="203" t="s">
        <v>398</v>
      </c>
      <c r="BN4" s="205" t="s">
        <v>399</v>
      </c>
      <c r="BO4" s="203" t="s">
        <v>400</v>
      </c>
      <c r="BP4" s="209" t="s">
        <v>285</v>
      </c>
      <c r="BQ4" s="196" t="s">
        <v>291</v>
      </c>
      <c r="BR4" s="196" t="s">
        <v>292</v>
      </c>
      <c r="BS4" s="196" t="s">
        <v>293</v>
      </c>
      <c r="BT4" s="196" t="s">
        <v>295</v>
      </c>
      <c r="BU4" s="198" t="s">
        <v>296</v>
      </c>
      <c r="BV4" s="102"/>
    </row>
    <row r="5" spans="1:74" ht="271.2" customHeight="1">
      <c r="A5" s="216"/>
      <c r="B5" s="204"/>
      <c r="C5" s="212"/>
      <c r="D5" s="204"/>
      <c r="E5" s="204"/>
      <c r="F5" s="204"/>
      <c r="G5" s="185" t="s">
        <v>401</v>
      </c>
      <c r="H5" s="182"/>
      <c r="I5" s="182"/>
      <c r="J5" s="186" t="s">
        <v>402</v>
      </c>
      <c r="K5" s="186" t="s">
        <v>403</v>
      </c>
      <c r="L5" s="204"/>
      <c r="M5" s="204"/>
      <c r="N5" s="220"/>
      <c r="O5" s="204"/>
      <c r="P5" s="212"/>
      <c r="Q5" s="222"/>
      <c r="R5" s="187" t="s">
        <v>404</v>
      </c>
      <c r="S5" s="220"/>
      <c r="T5" s="220"/>
      <c r="U5" s="204"/>
      <c r="V5" s="212"/>
      <c r="W5" s="182" t="s">
        <v>354</v>
      </c>
      <c r="X5" s="186" t="s">
        <v>405</v>
      </c>
      <c r="Y5" s="212"/>
      <c r="Z5" s="186" t="s">
        <v>406</v>
      </c>
      <c r="AA5" s="212"/>
      <c r="AB5" s="186" t="s">
        <v>407</v>
      </c>
      <c r="AC5" s="186" t="s">
        <v>408</v>
      </c>
      <c r="AD5" s="204"/>
      <c r="AE5" s="204"/>
      <c r="AF5" s="204"/>
      <c r="AG5" s="204"/>
      <c r="AH5" s="204"/>
      <c r="AI5" s="204"/>
      <c r="AJ5" s="204"/>
      <c r="AK5" s="204"/>
      <c r="AL5" s="204"/>
      <c r="AM5" s="204"/>
      <c r="AN5" s="204"/>
      <c r="AO5" s="204"/>
      <c r="AP5" s="212"/>
      <c r="AQ5" s="204"/>
      <c r="AR5" s="204"/>
      <c r="AS5" s="187" t="s">
        <v>409</v>
      </c>
      <c r="AT5" s="212"/>
      <c r="AU5" s="212"/>
      <c r="AV5" s="186" t="s">
        <v>413</v>
      </c>
      <c r="AW5" s="186" t="s">
        <v>414</v>
      </c>
      <c r="AX5" s="212"/>
      <c r="AY5" s="212"/>
      <c r="AZ5" s="186" t="s">
        <v>410</v>
      </c>
      <c r="BA5" s="186" t="s">
        <v>411</v>
      </c>
      <c r="BB5" s="204"/>
      <c r="BC5" s="204"/>
      <c r="BD5" s="186" t="s">
        <v>412</v>
      </c>
      <c r="BE5" s="214"/>
      <c r="BF5" s="214"/>
      <c r="BG5" s="212"/>
      <c r="BH5" s="212"/>
      <c r="BI5" s="204"/>
      <c r="BJ5" s="204"/>
      <c r="BK5" s="204"/>
      <c r="BL5" s="204"/>
      <c r="BM5" s="204"/>
      <c r="BN5" s="206"/>
      <c r="BO5" s="204"/>
      <c r="BP5" s="210"/>
      <c r="BQ5" s="197"/>
      <c r="BR5" s="197"/>
      <c r="BS5" s="197"/>
      <c r="BT5" s="197"/>
      <c r="BU5" s="199"/>
      <c r="BV5" s="102"/>
    </row>
    <row r="6" spans="1:74" ht="52.8" customHeight="1">
      <c r="A6" s="217"/>
      <c r="B6" s="207" t="s">
        <v>352</v>
      </c>
      <c r="C6" s="218"/>
      <c r="D6" s="218"/>
      <c r="E6" s="218"/>
      <c r="F6" s="218"/>
      <c r="G6" s="218"/>
      <c r="H6" s="218"/>
      <c r="I6" s="218"/>
      <c r="J6" s="218"/>
      <c r="K6" s="218"/>
      <c r="L6" s="218"/>
      <c r="M6" s="218"/>
      <c r="N6" s="218"/>
      <c r="O6" s="218"/>
      <c r="P6" s="218"/>
      <c r="Q6" s="208"/>
      <c r="R6" s="224" t="s">
        <v>368</v>
      </c>
      <c r="S6" s="225"/>
      <c r="T6" s="225"/>
      <c r="U6" s="225"/>
      <c r="V6" s="225"/>
      <c r="W6" s="225"/>
      <c r="X6" s="225"/>
      <c r="Y6" s="225"/>
      <c r="Z6" s="225"/>
      <c r="AA6" s="225"/>
      <c r="AB6" s="225"/>
      <c r="AC6" s="226"/>
      <c r="AD6" s="200" t="s">
        <v>378</v>
      </c>
      <c r="AE6" s="201"/>
      <c r="AF6" s="202"/>
      <c r="AG6" s="200" t="s">
        <v>371</v>
      </c>
      <c r="AH6" s="201"/>
      <c r="AI6" s="201"/>
      <c r="AJ6" s="201"/>
      <c r="AK6" s="201"/>
      <c r="AL6" s="201"/>
      <c r="AM6" s="201"/>
      <c r="AN6" s="201"/>
      <c r="AO6" s="201"/>
      <c r="AP6" s="202"/>
      <c r="AQ6" s="200" t="s">
        <v>376</v>
      </c>
      <c r="AR6" s="201"/>
      <c r="AS6" s="201"/>
      <c r="AT6" s="201"/>
      <c r="AU6" s="201"/>
      <c r="AV6" s="201"/>
      <c r="AW6" s="201"/>
      <c r="AX6" s="201"/>
      <c r="AY6" s="201"/>
      <c r="AZ6" s="201"/>
      <c r="BA6" s="202"/>
      <c r="BB6" s="200" t="s">
        <v>377</v>
      </c>
      <c r="BC6" s="201"/>
      <c r="BD6" s="201"/>
      <c r="BE6" s="201" t="s">
        <v>379</v>
      </c>
      <c r="BF6" s="201"/>
      <c r="BG6" s="201"/>
      <c r="BH6" s="201"/>
      <c r="BI6" s="202"/>
      <c r="BJ6" s="181"/>
      <c r="BK6" s="181"/>
      <c r="BL6" s="181"/>
      <c r="BM6" s="181"/>
      <c r="BN6" s="207" t="s">
        <v>380</v>
      </c>
      <c r="BO6" s="208"/>
      <c r="BP6" s="200" t="s">
        <v>381</v>
      </c>
      <c r="BQ6" s="201"/>
      <c r="BR6" s="201"/>
      <c r="BS6" s="201"/>
      <c r="BT6" s="201"/>
      <c r="BU6" s="202"/>
      <c r="BV6" s="102"/>
    </row>
    <row r="7" spans="1:74">
      <c r="A7" s="67" t="s">
        <v>189</v>
      </c>
      <c r="B7" s="68" t="s">
        <v>190</v>
      </c>
      <c r="C7" s="68" t="s">
        <v>190</v>
      </c>
      <c r="D7" s="130"/>
      <c r="E7" s="68"/>
      <c r="F7" s="68"/>
      <c r="G7" s="68"/>
      <c r="H7" s="68"/>
      <c r="I7" s="68"/>
      <c r="J7" s="68"/>
      <c r="K7" s="68"/>
      <c r="L7" s="68" t="s">
        <v>191</v>
      </c>
      <c r="M7" s="68" t="s">
        <v>191</v>
      </c>
      <c r="N7" s="68" t="s">
        <v>350</v>
      </c>
      <c r="O7" s="68" t="s">
        <v>192</v>
      </c>
      <c r="P7" s="69" t="s">
        <v>191</v>
      </c>
      <c r="Q7" s="68" t="s">
        <v>190</v>
      </c>
      <c r="R7" s="68"/>
      <c r="S7" s="68"/>
      <c r="T7" s="68" t="s">
        <v>193</v>
      </c>
      <c r="U7" s="68"/>
      <c r="V7" s="68" t="s">
        <v>194</v>
      </c>
      <c r="W7" s="68" t="s">
        <v>195</v>
      </c>
      <c r="X7" s="68" t="s">
        <v>195</v>
      </c>
      <c r="Y7" s="68" t="s">
        <v>194</v>
      </c>
      <c r="Z7" s="68" t="s">
        <v>196</v>
      </c>
      <c r="AA7" s="68" t="s">
        <v>193</v>
      </c>
      <c r="AB7" s="68" t="s">
        <v>197</v>
      </c>
      <c r="AC7" s="68" t="s">
        <v>198</v>
      </c>
      <c r="AD7" s="68"/>
      <c r="AE7" s="68"/>
      <c r="AF7" s="68"/>
      <c r="AG7" s="68" t="s">
        <v>369</v>
      </c>
      <c r="AH7" s="175" t="s">
        <v>253</v>
      </c>
      <c r="AI7" s="68" t="s">
        <v>303</v>
      </c>
      <c r="AJ7" s="69" t="s">
        <v>193</v>
      </c>
      <c r="AK7" s="69" t="s">
        <v>193</v>
      </c>
      <c r="AL7" s="69" t="s">
        <v>415</v>
      </c>
      <c r="AM7" s="69" t="s">
        <v>193</v>
      </c>
      <c r="AN7" s="69" t="s">
        <v>193</v>
      </c>
      <c r="AO7" s="83" t="s">
        <v>370</v>
      </c>
      <c r="AP7" s="69" t="s">
        <v>199</v>
      </c>
      <c r="AQ7" s="68"/>
      <c r="AR7" s="68"/>
      <c r="AS7" s="68"/>
      <c r="AT7" s="68" t="s">
        <v>199</v>
      </c>
      <c r="AU7" s="68" t="s">
        <v>416</v>
      </c>
      <c r="AV7" s="68"/>
      <c r="AW7" s="68"/>
      <c r="AX7" s="68" t="s">
        <v>193</v>
      </c>
      <c r="AY7" s="68" t="s">
        <v>193</v>
      </c>
      <c r="AZ7" s="68"/>
      <c r="BA7" s="68"/>
      <c r="BB7" s="69" t="s">
        <v>198</v>
      </c>
      <c r="BC7" s="68"/>
      <c r="BD7" s="68"/>
      <c r="BE7" s="68"/>
      <c r="BF7" s="68"/>
      <c r="BG7" s="68"/>
      <c r="BH7" s="68"/>
      <c r="BI7" s="68"/>
      <c r="BJ7" s="68"/>
      <c r="BK7" s="68"/>
      <c r="BL7" s="68"/>
      <c r="BM7" s="68"/>
      <c r="BN7" s="68"/>
      <c r="BO7" s="68"/>
      <c r="BP7" s="68"/>
      <c r="BQ7" s="68"/>
      <c r="BR7" s="68"/>
      <c r="BS7" s="68"/>
      <c r="BT7" s="68"/>
      <c r="BU7" s="68"/>
    </row>
    <row r="11" spans="1:74">
      <c r="AV11" s="164"/>
    </row>
  </sheetData>
  <sheetProtection selectLockedCells="1" selectUnlockedCells="1"/>
  <mergeCells count="66">
    <mergeCell ref="BE6:BI6"/>
    <mergeCell ref="AO4:AO5"/>
    <mergeCell ref="AP4:AP5"/>
    <mergeCell ref="AQ4:AQ5"/>
    <mergeCell ref="R6:AC6"/>
    <mergeCell ref="AD6:AF6"/>
    <mergeCell ref="AG6:AP6"/>
    <mergeCell ref="S4:S5"/>
    <mergeCell ref="T4:T5"/>
    <mergeCell ref="U4:U5"/>
    <mergeCell ref="V4:V5"/>
    <mergeCell ref="Y4:Y5"/>
    <mergeCell ref="AA4:AA5"/>
    <mergeCell ref="AG4:AG5"/>
    <mergeCell ref="AH4:AH5"/>
    <mergeCell ref="AI4:AI5"/>
    <mergeCell ref="B4:B5"/>
    <mergeCell ref="A4:A6"/>
    <mergeCell ref="C4:C5"/>
    <mergeCell ref="D4:D5"/>
    <mergeCell ref="E4:E5"/>
    <mergeCell ref="B6:Q6"/>
    <mergeCell ref="F4:F5"/>
    <mergeCell ref="L4:L5"/>
    <mergeCell ref="M4:M5"/>
    <mergeCell ref="N4:N5"/>
    <mergeCell ref="O4:O5"/>
    <mergeCell ref="P4:P5"/>
    <mergeCell ref="Q4:Q5"/>
    <mergeCell ref="J4:K4"/>
    <mergeCell ref="BF4:BF5"/>
    <mergeCell ref="BG4:BG5"/>
    <mergeCell ref="BH4:BH5"/>
    <mergeCell ref="BI4:BI5"/>
    <mergeCell ref="BE4:BE5"/>
    <mergeCell ref="AN4:AN5"/>
    <mergeCell ref="AK4:AK5"/>
    <mergeCell ref="AL4:AL5"/>
    <mergeCell ref="AJ4:AJ5"/>
    <mergeCell ref="AD4:AD5"/>
    <mergeCell ref="AE4:AE5"/>
    <mergeCell ref="AF4:AF5"/>
    <mergeCell ref="AM4:AM5"/>
    <mergeCell ref="AQ6:BA6"/>
    <mergeCell ref="AR4:AR5"/>
    <mergeCell ref="AT4:AT5"/>
    <mergeCell ref="BB4:BB5"/>
    <mergeCell ref="BC4:BC5"/>
    <mergeCell ref="AU4:AU5"/>
    <mergeCell ref="AX4:AX5"/>
    <mergeCell ref="AY4:AY5"/>
    <mergeCell ref="BB6:BD6"/>
    <mergeCell ref="BS4:BS5"/>
    <mergeCell ref="BT4:BT5"/>
    <mergeCell ref="BU4:BU5"/>
    <mergeCell ref="BP6:BU6"/>
    <mergeCell ref="BJ4:BJ5"/>
    <mergeCell ref="BK4:BK5"/>
    <mergeCell ref="BL4:BL5"/>
    <mergeCell ref="BM4:BM5"/>
    <mergeCell ref="BN4:BN5"/>
    <mergeCell ref="BO4:BO5"/>
    <mergeCell ref="BN6:BO6"/>
    <mergeCell ref="BP4:BP5"/>
    <mergeCell ref="BQ4:BQ5"/>
    <mergeCell ref="BR4:BR5"/>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896E-8F0D-4EDE-8E9E-B015AFB136C5}">
  <dimension ref="A2:A12"/>
  <sheetViews>
    <sheetView workbookViewId="0">
      <selection activeCell="A2" sqref="A2:A12"/>
    </sheetView>
  </sheetViews>
  <sheetFormatPr defaultRowHeight="16.2"/>
  <cols>
    <col min="1" max="1" width="16.77734375" bestFit="1" customWidth="1"/>
  </cols>
  <sheetData>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監測技術樣板</vt:lpstr>
      <vt:lpstr>樣板及碳匯數據範例</vt:lpstr>
      <vt:lpstr>欄位格式說明</vt:lpstr>
      <vt:lpstr>坐標參考系統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Huang.Weber 黃暐博 IEC1</dc:creator>
  <cp:lastModifiedBy>許唐維</cp:lastModifiedBy>
  <dcterms:created xsi:type="dcterms:W3CDTF">2023-07-31T08:01:05Z</dcterms:created>
  <dcterms:modified xsi:type="dcterms:W3CDTF">2025-10-31T07:52:00Z</dcterms:modified>
</cp:coreProperties>
</file>